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ptarr\Downloads\"/>
    </mc:Choice>
  </mc:AlternateContent>
  <xr:revisionPtr revIDLastSave="0" documentId="13_ncr:1_{4628CFDC-CD6B-41FA-842E-EA1FFEB5C14C}" xr6:coauthVersionLast="47" xr6:coauthVersionMax="47" xr10:uidLastSave="{00000000-0000-0000-0000-000000000000}"/>
  <bookViews>
    <workbookView xWindow="-98" yWindow="-98" windowWidth="22695" windowHeight="15196" xr2:uid="{00000000-000D-0000-FFFF-FFFF00000000}"/>
  </bookViews>
  <sheets>
    <sheet name="Company" sheetId="3" r:id="rId1"/>
    <sheet name="Individuals" sheetId="2" r:id="rId2"/>
  </sheets>
  <definedNames>
    <definedName name="_xlnm._FilterDatabase" localSheetId="1" hidden="1">Individuals!$A$1:$AA$3</definedName>
    <definedName name="_xlnm.Print_Area" localSheetId="0">Company!$A$1:$B$33</definedName>
    <definedName name="_xlnm.Print_Area" localSheetId="1">Individuals!$A$1:$AA$25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2" l="1"/>
  <c r="G19" i="2"/>
  <c r="G17" i="2"/>
  <c r="E3" i="2"/>
  <c r="F3" i="2" s="1"/>
  <c r="P17" i="2"/>
  <c r="U19" i="2"/>
  <c r="V14" i="2"/>
  <c r="E24" i="2"/>
  <c r="B24" i="2" s="1"/>
  <c r="E23" i="2"/>
  <c r="B23" i="2" s="1"/>
  <c r="E22" i="2"/>
  <c r="L22" i="2" s="1"/>
  <c r="E21" i="2"/>
  <c r="B21" i="2" s="1"/>
  <c r="E20" i="2"/>
  <c r="I20" i="2" s="1"/>
  <c r="E19" i="2"/>
  <c r="L19" i="2" s="1"/>
  <c r="E18" i="2"/>
  <c r="F18" i="2" s="1"/>
  <c r="P18" i="2" s="1"/>
  <c r="E17" i="2"/>
  <c r="F17" i="2" s="1"/>
  <c r="Z17" i="2" s="1"/>
  <c r="E16" i="2"/>
  <c r="B16" i="2" s="1"/>
  <c r="E15" i="2"/>
  <c r="B15" i="2" s="1"/>
  <c r="E14" i="2"/>
  <c r="F14" i="2" s="1"/>
  <c r="AA14" i="2" s="1"/>
  <c r="E13" i="2"/>
  <c r="F13" i="2" s="1"/>
  <c r="V13" i="2" s="1"/>
  <c r="E12" i="2"/>
  <c r="F12" i="2" s="1"/>
  <c r="E11" i="2"/>
  <c r="F11" i="2" s="1"/>
  <c r="T11" i="2" s="1"/>
  <c r="E10" i="2"/>
  <c r="F10" i="2" s="1"/>
  <c r="P10" i="2" s="1"/>
  <c r="E9" i="2"/>
  <c r="L9" i="2" s="1"/>
  <c r="E8" i="2"/>
  <c r="G8" i="2" s="1"/>
  <c r="E7" i="2"/>
  <c r="B7" i="2" s="1"/>
  <c r="E6" i="2"/>
  <c r="B6" i="2" s="1"/>
  <c r="E5" i="2"/>
  <c r="B5" i="2" s="1"/>
  <c r="E4" i="2"/>
  <c r="G4" i="2" s="1"/>
  <c r="F20" i="2"/>
  <c r="Y20" i="2" s="1"/>
  <c r="F19" i="2"/>
  <c r="T19" i="2" s="1"/>
  <c r="F15" i="2"/>
  <c r="M15" i="2" s="1"/>
  <c r="I21" i="2"/>
  <c r="I19" i="2"/>
  <c r="I17" i="2"/>
  <c r="I15" i="2"/>
  <c r="I14" i="2"/>
  <c r="I13" i="2"/>
  <c r="J21" i="2"/>
  <c r="J19" i="2"/>
  <c r="J14" i="2"/>
  <c r="J13" i="2"/>
  <c r="H24" i="2"/>
  <c r="H23" i="2"/>
  <c r="H22" i="2"/>
  <c r="H21" i="2"/>
  <c r="H19" i="2"/>
  <c r="H17" i="2"/>
  <c r="J17" i="2" s="1"/>
  <c r="H16" i="2"/>
  <c r="H15" i="2"/>
  <c r="J15" i="2" s="1"/>
  <c r="H14" i="2"/>
  <c r="H13" i="2"/>
  <c r="O25" i="2"/>
  <c r="N25" i="2"/>
  <c r="K25" i="2"/>
  <c r="C59" i="2"/>
  <c r="B17" i="3" s="1"/>
  <c r="C58" i="2"/>
  <c r="B16" i="3" s="1"/>
  <c r="B25" i="2"/>
  <c r="D64" i="2"/>
  <c r="D62" i="2"/>
  <c r="C55" i="2"/>
  <c r="B11" i="3" s="1"/>
  <c r="C57" i="2"/>
  <c r="B14" i="3" s="1"/>
  <c r="C53" i="2"/>
  <c r="B8" i="3" s="1"/>
  <c r="H10" i="2" l="1"/>
  <c r="J10" i="2" s="1"/>
  <c r="I12" i="2"/>
  <c r="H12" i="2"/>
  <c r="J12" i="2" s="1"/>
  <c r="H9" i="2"/>
  <c r="G9" i="2"/>
  <c r="I11" i="2"/>
  <c r="G11" i="2"/>
  <c r="H11" i="2"/>
  <c r="J11" i="2" s="1"/>
  <c r="H7" i="2"/>
  <c r="F7" i="2"/>
  <c r="P7" i="2" s="1"/>
  <c r="H8" i="2"/>
  <c r="F6" i="2"/>
  <c r="I6" i="2" s="1"/>
  <c r="AA7" i="2"/>
  <c r="Q15" i="2"/>
  <c r="W19" i="2"/>
  <c r="P15" i="2"/>
  <c r="U11" i="2"/>
  <c r="S15" i="2"/>
  <c r="F5" i="2"/>
  <c r="S5" i="2" s="1"/>
  <c r="W11" i="2"/>
  <c r="Y15" i="2"/>
  <c r="B12" i="2"/>
  <c r="Q13" i="2"/>
  <c r="AA15" i="2"/>
  <c r="W13" i="2"/>
  <c r="S17" i="2"/>
  <c r="L8" i="2"/>
  <c r="F21" i="2"/>
  <c r="Q7" i="2"/>
  <c r="Y13" i="2"/>
  <c r="U17" i="2"/>
  <c r="L16" i="2"/>
  <c r="S7" i="2"/>
  <c r="T14" i="2"/>
  <c r="AA17" i="2"/>
  <c r="L24" i="2"/>
  <c r="Y12" i="2"/>
  <c r="Q12" i="2"/>
  <c r="X12" i="2"/>
  <c r="T12" i="2"/>
  <c r="R12" i="2"/>
  <c r="P12" i="2"/>
  <c r="W12" i="2"/>
  <c r="M12" i="2"/>
  <c r="V12" i="2"/>
  <c r="U12" i="2"/>
  <c r="Z12" i="2"/>
  <c r="AA12" i="2"/>
  <c r="S12" i="2"/>
  <c r="B17" i="2"/>
  <c r="U5" i="2"/>
  <c r="R7" i="2"/>
  <c r="Z7" i="2"/>
  <c r="Q10" i="2"/>
  <c r="Y10" i="2"/>
  <c r="V11" i="2"/>
  <c r="X13" i="2"/>
  <c r="U14" i="2"/>
  <c r="R15" i="2"/>
  <c r="Z15" i="2"/>
  <c r="T17" i="2"/>
  <c r="Q18" i="2"/>
  <c r="Y18" i="2"/>
  <c r="V19" i="2"/>
  <c r="S20" i="2"/>
  <c r="AA20" i="2"/>
  <c r="X21" i="2"/>
  <c r="L17" i="2"/>
  <c r="M17" i="2"/>
  <c r="B4" i="2"/>
  <c r="G10" i="2"/>
  <c r="G18" i="2"/>
  <c r="R20" i="2"/>
  <c r="M10" i="2"/>
  <c r="I18" i="2"/>
  <c r="B19" i="2"/>
  <c r="T7" i="2"/>
  <c r="S10" i="2"/>
  <c r="AA10" i="2"/>
  <c r="X11" i="2"/>
  <c r="R13" i="2"/>
  <c r="Z13" i="2"/>
  <c r="W14" i="2"/>
  <c r="T15" i="2"/>
  <c r="V17" i="2"/>
  <c r="S18" i="2"/>
  <c r="AA18" i="2"/>
  <c r="X19" i="2"/>
  <c r="U20" i="2"/>
  <c r="R21" i="2"/>
  <c r="Z21" i="2"/>
  <c r="L11" i="2"/>
  <c r="P14" i="2"/>
  <c r="M11" i="2"/>
  <c r="M19" i="2"/>
  <c r="G12" i="2"/>
  <c r="G20" i="2"/>
  <c r="L18" i="2"/>
  <c r="H20" i="2"/>
  <c r="J20" i="2" s="1"/>
  <c r="B20" i="2"/>
  <c r="U7" i="2"/>
  <c r="T10" i="2"/>
  <c r="Q11" i="2"/>
  <c r="Y11" i="2"/>
  <c r="S13" i="2"/>
  <c r="AA13" i="2"/>
  <c r="X14" i="2"/>
  <c r="U15" i="2"/>
  <c r="W17" i="2"/>
  <c r="T18" i="2"/>
  <c r="Q19" i="2"/>
  <c r="Y19" i="2"/>
  <c r="V20" i="2"/>
  <c r="S21" i="2"/>
  <c r="AA21" i="2"/>
  <c r="L12" i="2"/>
  <c r="L20" i="2"/>
  <c r="P21" i="2"/>
  <c r="P13" i="2"/>
  <c r="M20" i="2"/>
  <c r="G5" i="2"/>
  <c r="G13" i="2"/>
  <c r="G21" i="2"/>
  <c r="X10" i="2"/>
  <c r="R10" i="2"/>
  <c r="V7" i="2"/>
  <c r="U10" i="2"/>
  <c r="R11" i="2"/>
  <c r="Z11" i="2"/>
  <c r="T13" i="2"/>
  <c r="Q14" i="2"/>
  <c r="Y14" i="2"/>
  <c r="V15" i="2"/>
  <c r="X17" i="2"/>
  <c r="U18" i="2"/>
  <c r="R19" i="2"/>
  <c r="Z19" i="2"/>
  <c r="W20" i="2"/>
  <c r="T21" i="2"/>
  <c r="L13" i="2"/>
  <c r="L21" i="2"/>
  <c r="P20" i="2"/>
  <c r="M13" i="2"/>
  <c r="M21" i="2"/>
  <c r="G6" i="2"/>
  <c r="G14" i="2"/>
  <c r="G22" i="2"/>
  <c r="X18" i="2"/>
  <c r="Z20" i="2"/>
  <c r="H18" i="2"/>
  <c r="J18" i="2" s="1"/>
  <c r="B18" i="2"/>
  <c r="Z10" i="2"/>
  <c r="R18" i="2"/>
  <c r="Z18" i="2"/>
  <c r="T20" i="2"/>
  <c r="L10" i="2"/>
  <c r="M18" i="2"/>
  <c r="Z5" i="2"/>
  <c r="W7" i="2"/>
  <c r="V10" i="2"/>
  <c r="S11" i="2"/>
  <c r="AA11" i="2"/>
  <c r="U13" i="2"/>
  <c r="R14" i="2"/>
  <c r="Z14" i="2"/>
  <c r="W15" i="2"/>
  <c r="Q17" i="2"/>
  <c r="Y17" i="2"/>
  <c r="V18" i="2"/>
  <c r="S19" i="2"/>
  <c r="AA19" i="2"/>
  <c r="X20" i="2"/>
  <c r="U21" i="2"/>
  <c r="L5" i="2"/>
  <c r="L14" i="2"/>
  <c r="P19" i="2"/>
  <c r="P11" i="2"/>
  <c r="M14" i="2"/>
  <c r="G7" i="2"/>
  <c r="G15" i="2"/>
  <c r="G23" i="2"/>
  <c r="B11" i="2"/>
  <c r="X7" i="2"/>
  <c r="W10" i="2"/>
  <c r="S14" i="2"/>
  <c r="X15" i="2"/>
  <c r="R17" i="2"/>
  <c r="W18" i="2"/>
  <c r="Q20" i="2"/>
  <c r="L7" i="2"/>
  <c r="L15" i="2"/>
  <c r="L23" i="2"/>
  <c r="G16" i="2"/>
  <c r="G24" i="2"/>
  <c r="G3" i="2"/>
  <c r="B3" i="2"/>
  <c r="P3" i="2"/>
  <c r="M3" i="2"/>
  <c r="F4" i="2"/>
  <c r="L4" i="2"/>
  <c r="I3" i="2"/>
  <c r="L3" i="2"/>
  <c r="F22" i="2"/>
  <c r="B13" i="2"/>
  <c r="F23" i="2"/>
  <c r="B14" i="2"/>
  <c r="B22" i="2"/>
  <c r="B8" i="2"/>
  <c r="B9" i="2"/>
  <c r="F8" i="2"/>
  <c r="I8" i="2" s="1"/>
  <c r="F16" i="2"/>
  <c r="F24" i="2"/>
  <c r="F9" i="2"/>
  <c r="I9" i="2" s="1"/>
  <c r="B10" i="2"/>
  <c r="H6" i="2"/>
  <c r="J6" i="2" s="1"/>
  <c r="H5" i="2"/>
  <c r="H4" i="2"/>
  <c r="L6" i="2"/>
  <c r="F64" i="2"/>
  <c r="C56" i="2"/>
  <c r="C63" i="2" s="1"/>
  <c r="H3" i="2"/>
  <c r="E61" i="2"/>
  <c r="C52" i="2"/>
  <c r="B7" i="3" s="1"/>
  <c r="B9" i="3" s="1"/>
  <c r="C54" i="2"/>
  <c r="B10" i="3" s="1"/>
  <c r="B12" i="3" s="1"/>
  <c r="E63" i="2"/>
  <c r="B18" i="3"/>
  <c r="J8" i="2" l="1"/>
  <c r="I5" i="2"/>
  <c r="M7" i="2"/>
  <c r="Y7" i="2"/>
  <c r="I7" i="2"/>
  <c r="J7" i="2" s="1"/>
  <c r="J9" i="2"/>
  <c r="X5" i="2"/>
  <c r="V5" i="2"/>
  <c r="R5" i="2"/>
  <c r="M5" i="2"/>
  <c r="P6" i="2"/>
  <c r="Y5" i="2"/>
  <c r="W5" i="2"/>
  <c r="M6" i="2"/>
  <c r="AC11" i="2"/>
  <c r="Q5" i="2"/>
  <c r="P5" i="2"/>
  <c r="AC10" i="2"/>
  <c r="V21" i="2"/>
  <c r="Y21" i="2"/>
  <c r="W21" i="2"/>
  <c r="Q21" i="2"/>
  <c r="AA5" i="2"/>
  <c r="T5" i="2"/>
  <c r="G25" i="2"/>
  <c r="B22" i="3" s="1"/>
  <c r="Z9" i="2"/>
  <c r="R9" i="2"/>
  <c r="Y9" i="2"/>
  <c r="Q9" i="2"/>
  <c r="U9" i="2"/>
  <c r="X9" i="2"/>
  <c r="W9" i="2"/>
  <c r="V9" i="2"/>
  <c r="P9" i="2"/>
  <c r="AA9" i="2"/>
  <c r="M9" i="2"/>
  <c r="T9" i="2"/>
  <c r="S9" i="2"/>
  <c r="M23" i="2"/>
  <c r="X23" i="2"/>
  <c r="W23" i="2"/>
  <c r="P23" i="2"/>
  <c r="AA23" i="2"/>
  <c r="Y23" i="2"/>
  <c r="I23" i="2"/>
  <c r="J23" i="2" s="1"/>
  <c r="V23" i="2"/>
  <c r="U23" i="2"/>
  <c r="S23" i="2"/>
  <c r="T23" i="2"/>
  <c r="Q23" i="2"/>
  <c r="Z23" i="2"/>
  <c r="R23" i="2"/>
  <c r="U24" i="2"/>
  <c r="T24" i="2"/>
  <c r="AA24" i="2"/>
  <c r="S24" i="2"/>
  <c r="X24" i="2"/>
  <c r="M24" i="2"/>
  <c r="Z24" i="2"/>
  <c r="R24" i="2"/>
  <c r="Y24" i="2"/>
  <c r="Q24" i="2"/>
  <c r="P24" i="2"/>
  <c r="W24" i="2"/>
  <c r="I24" i="2"/>
  <c r="J24" i="2" s="1"/>
  <c r="V24" i="2"/>
  <c r="U8" i="2"/>
  <c r="T8" i="2"/>
  <c r="X8" i="2"/>
  <c r="AA8" i="2"/>
  <c r="S8" i="2"/>
  <c r="M8" i="2"/>
  <c r="Z8" i="2"/>
  <c r="R8" i="2"/>
  <c r="Y8" i="2"/>
  <c r="Q8" i="2"/>
  <c r="V8" i="2"/>
  <c r="P8" i="2"/>
  <c r="W8" i="2"/>
  <c r="AA22" i="2"/>
  <c r="S22" i="2"/>
  <c r="I22" i="2"/>
  <c r="J22" i="2" s="1"/>
  <c r="M22" i="2"/>
  <c r="Z22" i="2"/>
  <c r="R22" i="2"/>
  <c r="V22" i="2"/>
  <c r="Y22" i="2"/>
  <c r="Q22" i="2"/>
  <c r="T22" i="2"/>
  <c r="X22" i="2"/>
  <c r="P22" i="2"/>
  <c r="W22" i="2"/>
  <c r="U22" i="2"/>
  <c r="U16" i="2"/>
  <c r="T16" i="2"/>
  <c r="AA16" i="2"/>
  <c r="S16" i="2"/>
  <c r="X16" i="2"/>
  <c r="M16" i="2"/>
  <c r="AC16" i="2" s="1"/>
  <c r="V16" i="2"/>
  <c r="Z16" i="2"/>
  <c r="R16" i="2"/>
  <c r="Y16" i="2"/>
  <c r="Q16" i="2"/>
  <c r="P16" i="2"/>
  <c r="W16" i="2"/>
  <c r="I16" i="2"/>
  <c r="J16" i="2" s="1"/>
  <c r="I4" i="2"/>
  <c r="J4" i="2" s="1"/>
  <c r="P4" i="2"/>
  <c r="M4" i="2"/>
  <c r="X4" i="2"/>
  <c r="F61" i="2"/>
  <c r="Q4" i="2"/>
  <c r="Y4" i="2"/>
  <c r="V4" i="2"/>
  <c r="U4" i="2"/>
  <c r="T4" i="2"/>
  <c r="AA4" i="2"/>
  <c r="S4" i="2"/>
  <c r="W4" i="2"/>
  <c r="R4" i="2"/>
  <c r="Z4" i="2"/>
  <c r="J3" i="2"/>
  <c r="Y3" i="2"/>
  <c r="Q3" i="2"/>
  <c r="X3" i="2"/>
  <c r="W3" i="2"/>
  <c r="V3" i="2"/>
  <c r="T3" i="2"/>
  <c r="S3" i="2"/>
  <c r="U3" i="2"/>
  <c r="AA3" i="2"/>
  <c r="Z3" i="2"/>
  <c r="R3" i="2"/>
  <c r="J5" i="2"/>
  <c r="Z6" i="2"/>
  <c r="L25" i="2"/>
  <c r="C65" i="2" s="1"/>
  <c r="B19" i="3" s="1"/>
  <c r="Y6" i="2"/>
  <c r="Q6" i="2"/>
  <c r="U6" i="2"/>
  <c r="H25" i="2"/>
  <c r="B13" i="3"/>
  <c r="B15" i="3" s="1"/>
  <c r="B20" i="3" s="1"/>
  <c r="T6" i="2"/>
  <c r="V6" i="2"/>
  <c r="AA6" i="2"/>
  <c r="W6" i="2"/>
  <c r="S6" i="2"/>
  <c r="AC18" i="2"/>
  <c r="X6" i="2"/>
  <c r="R6" i="2"/>
  <c r="C61" i="2"/>
  <c r="AC15" i="2"/>
  <c r="F63" i="2"/>
  <c r="AC5" i="2" l="1"/>
  <c r="AC7" i="2"/>
  <c r="AC22" i="2"/>
  <c r="AC24" i="2"/>
  <c r="AC23" i="2"/>
  <c r="M25" i="2"/>
  <c r="P25" i="2"/>
  <c r="AC9" i="2"/>
  <c r="AC8" i="2"/>
  <c r="AC4" i="2"/>
  <c r="AC3" i="2"/>
  <c r="AC14" i="2"/>
  <c r="AC21" i="2"/>
  <c r="AC6" i="2"/>
  <c r="X54" i="2"/>
  <c r="AC13" i="2"/>
  <c r="AC12" i="2"/>
  <c r="AC19" i="2"/>
  <c r="AC20" i="2"/>
  <c r="Y54" i="2"/>
  <c r="Y25" i="2"/>
  <c r="R56" i="2"/>
  <c r="Z25" i="2"/>
  <c r="U25" i="2"/>
  <c r="S56" i="2"/>
  <c r="AA52" i="2"/>
  <c r="S53" i="2"/>
  <c r="Y52" i="2"/>
  <c r="R53" i="2"/>
  <c r="R52" i="2"/>
  <c r="S25" i="2"/>
  <c r="Z52" i="2"/>
  <c r="W54" i="2"/>
  <c r="U55" i="2"/>
  <c r="V54" i="2"/>
  <c r="AC17" i="2"/>
  <c r="S52" i="2"/>
  <c r="X55" i="2"/>
  <c r="R55" i="2"/>
  <c r="Z56" i="2"/>
  <c r="R54" i="2"/>
  <c r="W55" i="2"/>
  <c r="Y53" i="2"/>
  <c r="Z53" i="2"/>
  <c r="T56" i="2"/>
  <c r="V53" i="2"/>
  <c r="T55" i="2"/>
  <c r="AA25" i="2"/>
  <c r="S55" i="2"/>
  <c r="S54" i="2"/>
  <c r="V55" i="2"/>
  <c r="R25" i="2"/>
  <c r="Q52" i="2"/>
  <c r="AA56" i="2"/>
  <c r="Y55" i="2"/>
  <c r="X53" i="2"/>
  <c r="Y56" i="2"/>
  <c r="T53" i="2"/>
  <c r="Z55" i="2"/>
  <c r="Z54" i="2"/>
  <c r="W52" i="2"/>
  <c r="W53" i="2"/>
  <c r="Q54" i="2"/>
  <c r="AA53" i="2"/>
  <c r="J25" i="2"/>
  <c r="B21" i="3" s="1"/>
  <c r="B23" i="3" s="1"/>
  <c r="I25" i="2"/>
  <c r="V25" i="2"/>
  <c r="Q56" i="2"/>
  <c r="T25" i="2"/>
  <c r="AA54" i="2"/>
  <c r="X25" i="2"/>
  <c r="U53" i="2"/>
  <c r="U56" i="2"/>
  <c r="U54" i="2"/>
  <c r="U52" i="2"/>
  <c r="Q55" i="2"/>
  <c r="Q25" i="2"/>
  <c r="V56" i="2"/>
  <c r="V52" i="2"/>
  <c r="X52" i="2"/>
  <c r="W56" i="2"/>
  <c r="T52" i="2"/>
  <c r="AA55" i="2"/>
  <c r="Q53" i="2"/>
  <c r="X56" i="2"/>
  <c r="W25" i="2"/>
  <c r="T54" i="2"/>
  <c r="R58" i="2" l="1"/>
  <c r="S58" i="2"/>
  <c r="Y58" i="2"/>
  <c r="Q58" i="2"/>
  <c r="Z58" i="2"/>
  <c r="T58" i="2"/>
  <c r="X58" i="2"/>
  <c r="V58" i="2"/>
  <c r="AA58" i="2"/>
  <c r="U58" i="2"/>
  <c r="W58" i="2"/>
</calcChain>
</file>

<file path=xl/sharedStrings.xml><?xml version="1.0" encoding="utf-8"?>
<sst xmlns="http://schemas.openxmlformats.org/spreadsheetml/2006/main" count="80" uniqueCount="80">
  <si>
    <t>Email adddress</t>
  </si>
  <si>
    <t>Boys</t>
  </si>
  <si>
    <t>Girls</t>
  </si>
  <si>
    <t>Male Leaders</t>
  </si>
  <si>
    <t>Female Leaders</t>
  </si>
  <si>
    <t>Qualified Leaders</t>
  </si>
  <si>
    <t>Name</t>
  </si>
  <si>
    <t>Rock Climbing/Abseiling</t>
  </si>
  <si>
    <t>Gorge Walking</t>
  </si>
  <si>
    <t>Raft Building</t>
  </si>
  <si>
    <t>Wilderness Skills</t>
  </si>
  <si>
    <t>Sailing</t>
  </si>
  <si>
    <t>Archery</t>
  </si>
  <si>
    <t>Orienteering</t>
  </si>
  <si>
    <t>Initiative Challenges</t>
  </si>
  <si>
    <t>Any Health / Dietary Needs</t>
  </si>
  <si>
    <t>Qualifications (E&amp;OLC Advanced, Climbing, Canoeing, Mountain Biking, etc.)</t>
  </si>
  <si>
    <t>Mountain Walking</t>
  </si>
  <si>
    <t>Overnight Bivouacking</t>
  </si>
  <si>
    <t>Gender (M/F)</t>
  </si>
  <si>
    <t>Church</t>
  </si>
  <si>
    <t>Transport offered / required</t>
  </si>
  <si>
    <t>Activities Fee (£)</t>
  </si>
  <si>
    <t>Camp Fee (£)</t>
  </si>
  <si>
    <t>Total Fee (£)</t>
  </si>
  <si>
    <t>Deposit Required (£)</t>
  </si>
  <si>
    <t>M</t>
  </si>
  <si>
    <t>F</t>
  </si>
  <si>
    <t>No of YP</t>
  </si>
  <si>
    <t>No of Leaders</t>
  </si>
  <si>
    <t>No of Young Leaders</t>
  </si>
  <si>
    <t>No of YP and Young Leaders</t>
  </si>
  <si>
    <t>No of Boys</t>
  </si>
  <si>
    <t>No of Girls</t>
  </si>
  <si>
    <t>No of Male Leaders</t>
  </si>
  <si>
    <t>No of Female Leaders</t>
  </si>
  <si>
    <t>No of Entries / Totals</t>
  </si>
  <si>
    <t>No of Male Seniors</t>
  </si>
  <si>
    <t>No of Female Seniors</t>
  </si>
  <si>
    <t>Main contact name</t>
  </si>
  <si>
    <t>Male Seniors</t>
  </si>
  <si>
    <t>Female Seniors</t>
  </si>
  <si>
    <t>No of Male Young Leaders</t>
  </si>
  <si>
    <t>No of Female Young Leaders</t>
  </si>
  <si>
    <t>Male Young Leaders</t>
  </si>
  <si>
    <t>Female Young Leaders</t>
  </si>
  <si>
    <t>No of Qualifed Leaders</t>
  </si>
  <si>
    <t>TOTAL YP</t>
  </si>
  <si>
    <t>TOTAL Seniors</t>
  </si>
  <si>
    <t>TOTAL Leaders</t>
  </si>
  <si>
    <t>TOTAL Young Leaders</t>
  </si>
  <si>
    <t>TOTAL Campers</t>
  </si>
  <si>
    <t>Kayaking on Lake</t>
  </si>
  <si>
    <t>Kayaking in Estuary</t>
  </si>
  <si>
    <t>Mointain Biking</t>
  </si>
  <si>
    <t>Potential two half-day CMC Adventure Activities (input 0-4) where:
0="Not interested in it"; 1="Prefer not to do it"; 2="Will give it a try";
3="Like to do it"; 4="Really want to do it"
(Best to enter only two 4s for the two most preferred activities)</t>
  </si>
  <si>
    <t>Open (Canadian) Canoeing</t>
  </si>
  <si>
    <t>Stand-up Paddleboarding</t>
  </si>
  <si>
    <t>TOTAL Fees</t>
  </si>
  <si>
    <t>Balance due (31/07/23)</t>
  </si>
  <si>
    <t>Company Name</t>
  </si>
  <si>
    <t>BBMC/BBCC Activities
(Y/N)</t>
  </si>
  <si>
    <t>Activities (Y/N)
- Will set activity choices and fees</t>
  </si>
  <si>
    <t>Age on 31/08/2023 (if  26 or under)
- will set YP or L in next column and fees</t>
  </si>
  <si>
    <t>Notes/Comments</t>
  </si>
  <si>
    <t>Please enter data in the columns in order, left to right.  You can only enter data into the unshaded cells. The shaded cells will be completed automatically from the data entered and cannot be changed. Some data in the unshaded cells will also be completed automatically, but may be changed</t>
  </si>
  <si>
    <t>You can only enter data into the unshaded cells. The data in the shaded cells will be completed automatically from the data entered in the Individuals worksheet</t>
  </si>
  <si>
    <t>Please pay Boys’ Brigade Mountaineering Club by cheque or online transfer. Sort Code: 60-08-30, Account No: 63213982 with CAMP followed by the Company Name as reference or written on the back of the cheque.  Cheques should be sent to Sam Holland, 4 Carlton Avenue, RUNCORN, Cheshire, WA7 5NJ</t>
  </si>
  <si>
    <t>Company Designation</t>
  </si>
  <si>
    <t>BB Company with boys only</t>
  </si>
  <si>
    <t>BB Company with an Amicus Group</t>
  </si>
  <si>
    <t>Amicus Group only</t>
  </si>
  <si>
    <t>BB Company with Girls' Association</t>
  </si>
  <si>
    <t>BB Company with an Amicus Group and Girls' Association</t>
  </si>
  <si>
    <t>Battalion / District</t>
  </si>
  <si>
    <t>Deposit required (30/04/23)</t>
  </si>
  <si>
    <t>&lt;-Please select cell and then select designation
 after clicking the down arrow to the right of the cell</t>
  </si>
  <si>
    <t>Leader Registration Number
(if applicable)</t>
  </si>
  <si>
    <t>Young Person / Young Leader / Leader (YP/YL/L)</t>
  </si>
  <si>
    <t>To ensure that quoted fees will apply, please pay the deposit by 31/05/23.  Prices may be increased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</si>
</sst>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0"/>
      <color rgb="FF000000"/>
      <name val="Arial"/>
      <scheme val="minor"/>
    </font>
    <font>
      <sz val="10"/>
      <color theme="1"/>
      <name val="Arial"/>
      <family val="2"/>
      <scheme val="minor"/>
    </font>
    <font>
      <b/>
      <sz val="10"/>
      <color theme="1"/>
      <name val="Arial"/>
      <family val="2"/>
      <scheme val="minor"/>
    </font>
    <font>
      <b/>
      <sz val="10"/>
      <name val="Arial"/>
      <family val="2"/>
    </font>
    <font>
      <b/>
      <sz val="10"/>
      <color rgb="FF000000"/>
      <name val="Arial"/>
      <family val="2"/>
      <scheme val="minor"/>
    </font>
    <font>
      <sz val="10"/>
      <color theme="1"/>
      <name val="Arial"/>
      <family val="2"/>
      <scheme val="minor"/>
    </font>
    <font>
      <sz val="10"/>
      <color rgb="FF000000"/>
      <name val="Arial"/>
      <family val="2"/>
      <scheme val="minor"/>
    </font>
  </fonts>
  <fills count="3">
    <fill>
      <patternFill patternType="none"/>
    </fill>
    <fill>
      <patternFill patternType="gray125"/>
    </fill>
    <fill>
      <patternFill patternType="solid">
        <fgColor theme="0" tint="-0.14996795556505021"/>
        <bgColor indexed="64"/>
      </patternFill>
    </fill>
  </fills>
  <borders count="47">
    <border>
      <left/>
      <right/>
      <top/>
      <bottom/>
      <diagonal/>
    </border>
    <border>
      <left style="medium">
        <color rgb="FF000000"/>
      </left>
      <right style="medium">
        <color rgb="FF000000"/>
      </right>
      <top style="thin">
        <color rgb="FF000000"/>
      </top>
      <bottom style="thin">
        <color rgb="FF000000"/>
      </bottom>
      <diagonal/>
    </border>
    <border>
      <left style="thick">
        <color rgb="FF000000"/>
      </left>
      <right style="medium">
        <color rgb="FF000000"/>
      </right>
      <top style="thick">
        <color rgb="FF000000"/>
      </top>
      <bottom/>
      <diagonal/>
    </border>
    <border>
      <left style="medium">
        <color rgb="FF000000"/>
      </left>
      <right style="medium">
        <color rgb="FF000000"/>
      </right>
      <top style="thick">
        <color rgb="FF000000"/>
      </top>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style="thin">
        <color rgb="FF000000"/>
      </top>
      <bottom style="thin">
        <color rgb="FF000000"/>
      </bottom>
      <diagonal/>
    </border>
    <border>
      <left style="thick">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n">
        <color rgb="FF000000"/>
      </right>
      <top/>
      <bottom style="thick">
        <color rgb="FF000000"/>
      </bottom>
      <diagonal/>
    </border>
    <border>
      <left/>
      <right style="thin">
        <color rgb="FF000000"/>
      </right>
      <top/>
      <bottom style="thick">
        <color rgb="FF000000"/>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rgb="FF000000"/>
      </left>
      <right style="medium">
        <color rgb="FF000000"/>
      </right>
      <top style="thick">
        <color rgb="FF000000"/>
      </top>
      <bottom style="thick">
        <color rgb="FF000000"/>
      </bottom>
      <diagonal/>
    </border>
    <border>
      <left style="thick">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ck">
        <color rgb="FF000000"/>
      </top>
      <bottom style="thick">
        <color rgb="FF000000"/>
      </bottom>
      <diagonal/>
    </border>
    <border>
      <left style="thick">
        <color auto="1"/>
      </left>
      <right style="medium">
        <color auto="1"/>
      </right>
      <top style="medium">
        <color auto="1"/>
      </top>
      <bottom/>
      <diagonal/>
    </border>
    <border>
      <left style="medium">
        <color auto="1"/>
      </left>
      <right style="thick">
        <color auto="1"/>
      </right>
      <top style="medium">
        <color auto="1"/>
      </top>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right style="medium">
        <color rgb="FF000000"/>
      </right>
      <top/>
      <bottom style="thin">
        <color rgb="FF000000"/>
      </bottom>
      <diagonal/>
    </border>
    <border>
      <left style="medium">
        <color rgb="FF000000"/>
      </left>
      <right/>
      <top style="medium">
        <color rgb="FF000000"/>
      </top>
      <bottom style="thick">
        <color rgb="FF000000"/>
      </bottom>
      <diagonal/>
    </border>
    <border>
      <left/>
      <right/>
      <top/>
      <bottom style="thick">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right style="thick">
        <color rgb="FF000000"/>
      </right>
      <top/>
      <bottom style="thin">
        <color rgb="FF000000"/>
      </bottom>
      <diagonal/>
    </border>
    <border>
      <left style="medium">
        <color rgb="FF000000"/>
      </left>
      <right style="thick">
        <color rgb="FF000000"/>
      </right>
      <top/>
      <bottom style="thin">
        <color rgb="FF000000"/>
      </bottom>
      <diagonal/>
    </border>
    <border>
      <left style="medium">
        <color rgb="FF000000"/>
      </left>
      <right style="thick">
        <color rgb="FF000000"/>
      </right>
      <top/>
      <bottom style="thick">
        <color rgb="FF000000"/>
      </bottom>
      <diagonal/>
    </border>
    <border>
      <left style="medium">
        <color rgb="FF000000"/>
      </left>
      <right style="thick">
        <color rgb="FF000000"/>
      </right>
      <top style="thick">
        <color rgb="FF000000"/>
      </top>
      <bottom style="thin">
        <color rgb="FF000000"/>
      </bottom>
      <diagonal/>
    </border>
  </borders>
  <cellStyleXfs count="1">
    <xf numFmtId="0" fontId="0" fillId="0" borderId="0"/>
  </cellStyleXfs>
  <cellXfs count="100">
    <xf numFmtId="0" fontId="0" fillId="0" borderId="0" xfId="0"/>
    <xf numFmtId="0" fontId="4" fillId="0" borderId="0" xfId="0" applyFont="1"/>
    <xf numFmtId="0" fontId="0" fillId="0" borderId="0" xfId="0" applyAlignment="1">
      <alignment horizontal="center" vertical="center"/>
    </xf>
    <xf numFmtId="0" fontId="1" fillId="0" borderId="0" xfId="0" applyFont="1" applyAlignment="1">
      <alignment horizontal="left"/>
    </xf>
    <xf numFmtId="0" fontId="1" fillId="0" borderId="0" xfId="0" applyFont="1" applyAlignment="1">
      <alignment horizontal="center"/>
    </xf>
    <xf numFmtId="164" fontId="1" fillId="0" borderId="0" xfId="0" applyNumberFormat="1" applyFont="1" applyAlignment="1">
      <alignment horizontal="center"/>
    </xf>
    <xf numFmtId="0" fontId="0" fillId="0" borderId="0" xfId="0" applyAlignment="1">
      <alignment horizontal="center"/>
    </xf>
    <xf numFmtId="0" fontId="5" fillId="0" borderId="0" xfId="0" applyFont="1" applyAlignment="1">
      <alignment horizontal="left"/>
    </xf>
    <xf numFmtId="0" fontId="4" fillId="2" borderId="14" xfId="0" applyFont="1" applyFill="1" applyBorder="1" applyAlignment="1">
      <alignment vertical="center" wrapText="1"/>
    </xf>
    <xf numFmtId="0" fontId="4" fillId="2" borderId="16" xfId="0" applyFont="1" applyFill="1" applyBorder="1" applyAlignment="1">
      <alignment vertical="center" wrapText="1"/>
    </xf>
    <xf numFmtId="0" fontId="4" fillId="2" borderId="24" xfId="0" applyFont="1" applyFill="1" applyBorder="1" applyAlignment="1">
      <alignment vertical="center" wrapText="1"/>
    </xf>
    <xf numFmtId="0" fontId="4" fillId="2" borderId="28" xfId="0" applyFont="1" applyFill="1" applyBorder="1" applyAlignment="1">
      <alignment vertical="center" wrapText="1"/>
    </xf>
    <xf numFmtId="0" fontId="4" fillId="2" borderId="26" xfId="0" applyFont="1" applyFill="1" applyBorder="1" applyAlignment="1">
      <alignment vertical="center" wrapText="1"/>
    </xf>
    <xf numFmtId="0" fontId="4" fillId="2" borderId="18" xfId="0" applyFont="1" applyFill="1" applyBorder="1" applyAlignment="1">
      <alignment vertical="center" wrapText="1"/>
    </xf>
    <xf numFmtId="0" fontId="5" fillId="0" borderId="8" xfId="0" applyFont="1" applyBorder="1" applyAlignment="1" applyProtection="1">
      <alignment horizontal="left"/>
      <protection locked="0"/>
    </xf>
    <xf numFmtId="0" fontId="5" fillId="0" borderId="1"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5" fillId="0" borderId="7"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1" fillId="0" borderId="22"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1" fillId="0" borderId="9" xfId="0" applyFont="1" applyBorder="1" applyAlignment="1" applyProtection="1">
      <alignment horizontal="left"/>
      <protection locked="0"/>
    </xf>
    <xf numFmtId="0" fontId="0" fillId="0" borderId="9" xfId="0" applyBorder="1" applyAlignment="1" applyProtection="1">
      <alignment horizontal="left"/>
      <protection locked="0"/>
    </xf>
    <xf numFmtId="0" fontId="6" fillId="0" borderId="30"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1" fillId="0" borderId="1" xfId="0" applyFont="1" applyBorder="1" applyAlignment="1" applyProtection="1">
      <alignment horizontal="left"/>
      <protection locked="0"/>
    </xf>
    <xf numFmtId="0" fontId="5" fillId="0" borderId="34"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22" xfId="0" applyFont="1" applyBorder="1" applyAlignment="1" applyProtection="1">
      <alignment horizontal="lef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2" fillId="2" borderId="12" xfId="0" applyFont="1" applyFill="1" applyBorder="1" applyAlignment="1">
      <alignment horizontal="center" textRotation="90"/>
    </xf>
    <xf numFmtId="0" fontId="2" fillId="2" borderId="13" xfId="0" applyFont="1" applyFill="1" applyBorder="1" applyAlignment="1">
      <alignment horizontal="center" textRotation="90"/>
    </xf>
    <xf numFmtId="0" fontId="2" fillId="2" borderId="32" xfId="0" applyFont="1" applyFill="1" applyBorder="1" applyAlignment="1">
      <alignment horizontal="center" textRotation="90"/>
    </xf>
    <xf numFmtId="0" fontId="2" fillId="2" borderId="31" xfId="0" applyFont="1" applyFill="1" applyBorder="1" applyAlignment="1">
      <alignment horizontal="center" textRotation="90"/>
    </xf>
    <xf numFmtId="0" fontId="2" fillId="2" borderId="39" xfId="0" applyFont="1" applyFill="1" applyBorder="1" applyAlignment="1">
      <alignment horizontal="center" textRotation="90"/>
    </xf>
    <xf numFmtId="0" fontId="2" fillId="2" borderId="40" xfId="0" applyFont="1" applyFill="1" applyBorder="1" applyAlignment="1">
      <alignment horizontal="center" textRotation="90"/>
    </xf>
    <xf numFmtId="0" fontId="2" fillId="2" borderId="41" xfId="0" applyFont="1" applyFill="1" applyBorder="1" applyAlignment="1">
      <alignment horizontal="center" textRotation="90"/>
    </xf>
    <xf numFmtId="0" fontId="2" fillId="2" borderId="42" xfId="0" applyFont="1" applyFill="1" applyBorder="1" applyAlignment="1">
      <alignment horizontal="center" textRotation="90"/>
    </xf>
    <xf numFmtId="0" fontId="1" fillId="2" borderId="23" xfId="0" applyFont="1" applyFill="1" applyBorder="1" applyAlignment="1">
      <alignment horizontal="center"/>
    </xf>
    <xf numFmtId="0" fontId="5" fillId="2" borderId="20" xfId="0" applyFont="1" applyFill="1" applyBorder="1" applyAlignment="1">
      <alignment horizontal="left"/>
    </xf>
    <xf numFmtId="164" fontId="1" fillId="2" borderId="23" xfId="0" applyNumberFormat="1" applyFont="1" applyFill="1" applyBorder="1" applyAlignment="1">
      <alignment horizontal="right"/>
    </xf>
    <xf numFmtId="0" fontId="1" fillId="2" borderId="35" xfId="0" applyFont="1" applyFill="1" applyBorder="1" applyAlignment="1">
      <alignment horizontal="center"/>
    </xf>
    <xf numFmtId="164" fontId="1" fillId="2" borderId="9" xfId="0" applyNumberFormat="1" applyFont="1" applyFill="1" applyBorder="1" applyAlignment="1">
      <alignment horizontal="right"/>
    </xf>
    <xf numFmtId="164" fontId="1" fillId="2" borderId="1" xfId="0" applyNumberFormat="1" applyFont="1" applyFill="1" applyBorder="1" applyAlignment="1">
      <alignment horizontal="right"/>
    </xf>
    <xf numFmtId="164" fontId="1" fillId="2" borderId="22" xfId="0" applyNumberFormat="1" applyFont="1" applyFill="1" applyBorder="1" applyAlignment="1">
      <alignment horizontal="right"/>
    </xf>
    <xf numFmtId="0" fontId="5" fillId="2" borderId="0" xfId="0" applyFont="1" applyFill="1" applyAlignment="1" applyProtection="1">
      <alignment horizontal="left"/>
      <protection hidden="1"/>
    </xf>
    <xf numFmtId="0" fontId="1" fillId="2" borderId="0" xfId="0" applyFont="1" applyFill="1" applyAlignment="1" applyProtection="1">
      <alignment horizontal="center"/>
      <protection hidden="1"/>
    </xf>
    <xf numFmtId="0" fontId="0" fillId="2" borderId="0" xfId="0" applyFill="1" applyAlignment="1" applyProtection="1">
      <alignment horizontal="center" vertical="center"/>
      <protection hidden="1"/>
    </xf>
    <xf numFmtId="0" fontId="0" fillId="2" borderId="0" xfId="0" applyFill="1" applyProtection="1">
      <protection hidden="1"/>
    </xf>
    <xf numFmtId="0" fontId="0" fillId="2" borderId="0" xfId="0" applyFill="1" applyAlignment="1" applyProtection="1">
      <alignment horizontal="center"/>
      <protection hidden="1"/>
    </xf>
    <xf numFmtId="0" fontId="1" fillId="2" borderId="0" xfId="0" applyFont="1" applyFill="1" applyAlignment="1" applyProtection="1">
      <alignment horizontal="left"/>
      <protection hidden="1"/>
    </xf>
    <xf numFmtId="0" fontId="6" fillId="2" borderId="0" xfId="0" applyFont="1" applyFill="1" applyProtection="1">
      <protection hidden="1"/>
    </xf>
    <xf numFmtId="0" fontId="6" fillId="2" borderId="0" xfId="0" applyFont="1" applyFill="1" applyAlignment="1" applyProtection="1">
      <alignment horizontal="center" vertical="center"/>
      <protection hidden="1"/>
    </xf>
    <xf numFmtId="0" fontId="4" fillId="2" borderId="0" xfId="0" applyFont="1" applyFill="1" applyAlignment="1">
      <alignment vertical="center" wrapText="1"/>
    </xf>
    <xf numFmtId="0" fontId="0" fillId="0" borderId="0" xfId="0" applyAlignment="1">
      <alignment wrapText="1"/>
    </xf>
    <xf numFmtId="0" fontId="4" fillId="2" borderId="0" xfId="0" applyFont="1" applyFill="1" applyAlignment="1">
      <alignment wrapText="1"/>
    </xf>
    <xf numFmtId="0" fontId="6" fillId="0" borderId="27"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0" fillId="0" borderId="0" xfId="0" applyProtection="1">
      <protection hidden="1"/>
    </xf>
    <xf numFmtId="0" fontId="6" fillId="0" borderId="15"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2" borderId="1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7" xfId="0" applyFont="1" applyFill="1" applyBorder="1" applyAlignment="1">
      <alignment horizontal="center" vertical="center" wrapText="1"/>
    </xf>
    <xf numFmtId="164" fontId="6" fillId="2" borderId="29" xfId="0" applyNumberFormat="1" applyFont="1" applyFill="1" applyBorder="1" applyAlignment="1">
      <alignment horizontal="center" vertical="center" wrapText="1"/>
    </xf>
    <xf numFmtId="0" fontId="0" fillId="0" borderId="0" xfId="0" applyProtection="1">
      <protection locked="0"/>
    </xf>
    <xf numFmtId="0" fontId="0" fillId="2" borderId="0" xfId="0" applyFill="1"/>
    <xf numFmtId="0" fontId="6" fillId="0" borderId="9"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1" fillId="0" borderId="7" xfId="0" applyFont="1" applyBorder="1" applyAlignment="1" applyProtection="1">
      <alignment horizontal="left"/>
      <protection locked="0"/>
    </xf>
    <xf numFmtId="0" fontId="6" fillId="2" borderId="0" xfId="0" applyFont="1" applyFill="1" applyAlignment="1">
      <alignment vertical="top" wrapText="1"/>
    </xf>
    <xf numFmtId="0" fontId="0" fillId="0" borderId="0" xfId="0"/>
    <xf numFmtId="0" fontId="0" fillId="0" borderId="0" xfId="0" applyAlignment="1">
      <alignment vertical="top" wrapText="1"/>
    </xf>
    <xf numFmtId="0" fontId="4" fillId="2" borderId="0" xfId="0" applyFont="1" applyFill="1" applyAlignment="1">
      <alignment vertical="center" wrapText="1"/>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2" fillId="2" borderId="3" xfId="0" applyFont="1" applyFill="1" applyBorder="1" applyAlignment="1">
      <alignment vertical="center" wrapText="1"/>
    </xf>
    <xf numFmtId="0" fontId="3" fillId="2" borderId="11" xfId="0" applyFont="1" applyFill="1" applyBorder="1" applyAlignment="1">
      <alignment wrapText="1"/>
    </xf>
    <xf numFmtId="0" fontId="2" fillId="2" borderId="3" xfId="0" applyFont="1" applyFill="1" applyBorder="1" applyAlignment="1">
      <alignment horizontal="center" textRotation="90" wrapText="1"/>
    </xf>
    <xf numFmtId="0" fontId="3" fillId="2" borderId="11" xfId="0" applyFont="1" applyFill="1" applyBorder="1" applyAlignment="1">
      <alignment horizontal="center" textRotation="90" wrapText="1"/>
    </xf>
    <xf numFmtId="164" fontId="2" fillId="2" borderId="3" xfId="0" applyNumberFormat="1" applyFont="1" applyFill="1" applyBorder="1" applyAlignment="1">
      <alignment horizontal="center" textRotation="90" wrapText="1"/>
    </xf>
    <xf numFmtId="164" fontId="3" fillId="2" borderId="11" xfId="0" applyNumberFormat="1" applyFont="1" applyFill="1" applyBorder="1" applyAlignment="1">
      <alignment horizontal="center" textRotation="90" wrapText="1"/>
    </xf>
    <xf numFmtId="0" fontId="2" fillId="2" borderId="2" xfId="0" applyFont="1" applyFill="1" applyBorder="1" applyAlignment="1">
      <alignment vertical="center"/>
    </xf>
    <xf numFmtId="0" fontId="3" fillId="2" borderId="10" xfId="0" applyFont="1" applyFill="1" applyBorder="1"/>
    <xf numFmtId="0" fontId="2" fillId="2" borderId="3" xfId="0" applyFont="1" applyFill="1" applyBorder="1" applyAlignment="1">
      <alignment horizontal="center" vertical="center" wrapText="1"/>
    </xf>
    <xf numFmtId="0" fontId="3" fillId="2"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7BA96-51F7-42A3-9FE1-CA9FEE350C4F}">
  <sheetPr>
    <pageSetUpPr fitToPage="1"/>
  </sheetPr>
  <dimension ref="A1:M32"/>
  <sheetViews>
    <sheetView tabSelected="1" workbookViewId="0">
      <selection activeCell="B1" sqref="B1"/>
    </sheetView>
  </sheetViews>
  <sheetFormatPr defaultRowHeight="12.75" x14ac:dyDescent="0.35"/>
  <cols>
    <col min="1" max="1" width="33.73046875" customWidth="1"/>
    <col min="2" max="2" width="73" customWidth="1"/>
  </cols>
  <sheetData>
    <row r="1" spans="1:13" ht="13.9" thickTop="1" thickBot="1" x14ac:dyDescent="0.4">
      <c r="A1" s="8" t="s">
        <v>60</v>
      </c>
      <c r="B1" s="67"/>
    </row>
    <row r="2" spans="1:13" ht="13.5" thickBot="1" x14ac:dyDescent="0.4">
      <c r="A2" s="12" t="s">
        <v>68</v>
      </c>
      <c r="B2" s="68"/>
      <c r="D2" s="80" t="s">
        <v>76</v>
      </c>
      <c r="E2" s="81"/>
      <c r="F2" s="81"/>
      <c r="G2" s="81"/>
      <c r="H2" s="81"/>
      <c r="I2" s="75"/>
      <c r="M2" s="66" t="s">
        <v>69</v>
      </c>
    </row>
    <row r="3" spans="1:13" ht="13.5" thickBot="1" x14ac:dyDescent="0.4">
      <c r="A3" s="9" t="s">
        <v>74</v>
      </c>
      <c r="B3" s="69"/>
      <c r="D3" s="82"/>
      <c r="E3" s="81"/>
      <c r="F3" s="81"/>
      <c r="G3" s="81"/>
      <c r="H3" s="81"/>
      <c r="I3" s="75"/>
      <c r="M3" s="66" t="s">
        <v>70</v>
      </c>
    </row>
    <row r="4" spans="1:13" ht="13.5" thickBot="1" x14ac:dyDescent="0.4">
      <c r="A4" s="9" t="s">
        <v>20</v>
      </c>
      <c r="B4" s="69"/>
      <c r="M4" s="66" t="s">
        <v>71</v>
      </c>
    </row>
    <row r="5" spans="1:13" ht="13.5" thickBot="1" x14ac:dyDescent="0.4">
      <c r="A5" s="9" t="s">
        <v>39</v>
      </c>
      <c r="B5" s="69"/>
      <c r="M5" s="66" t="s">
        <v>72</v>
      </c>
    </row>
    <row r="6" spans="1:13" ht="13.5" thickBot="1" x14ac:dyDescent="0.4">
      <c r="A6" s="9" t="s">
        <v>0</v>
      </c>
      <c r="B6" s="69"/>
      <c r="M6" s="66" t="s">
        <v>73</v>
      </c>
    </row>
    <row r="7" spans="1:13" ht="13.5" thickBot="1" x14ac:dyDescent="0.4">
      <c r="A7" s="9" t="s">
        <v>1</v>
      </c>
      <c r="B7" s="70">
        <f>Individuals!C52</f>
        <v>0</v>
      </c>
    </row>
    <row r="8" spans="1:13" ht="13.5" thickBot="1" x14ac:dyDescent="0.4">
      <c r="A8" s="10" t="s">
        <v>2</v>
      </c>
      <c r="B8" s="71">
        <f>Individuals!C53</f>
        <v>0</v>
      </c>
    </row>
    <row r="9" spans="1:13" ht="13.9" thickTop="1" thickBot="1" x14ac:dyDescent="0.4">
      <c r="A9" s="11" t="s">
        <v>47</v>
      </c>
      <c r="B9" s="72">
        <f>B7+B8</f>
        <v>0</v>
      </c>
    </row>
    <row r="10" spans="1:13" ht="13.9" thickTop="1" thickBot="1" x14ac:dyDescent="0.4">
      <c r="A10" s="12" t="s">
        <v>40</v>
      </c>
      <c r="B10" s="73">
        <f>Individuals!C54</f>
        <v>0</v>
      </c>
    </row>
    <row r="11" spans="1:13" ht="13.5" thickBot="1" x14ac:dyDescent="0.4">
      <c r="A11" s="9" t="s">
        <v>41</v>
      </c>
      <c r="B11" s="70">
        <f>Individuals!C55</f>
        <v>0</v>
      </c>
    </row>
    <row r="12" spans="1:13" ht="13.9" thickTop="1" thickBot="1" x14ac:dyDescent="0.4">
      <c r="A12" s="11" t="s">
        <v>48</v>
      </c>
      <c r="B12" s="72">
        <f>B10+B11</f>
        <v>0</v>
      </c>
      <c r="F12" s="62"/>
    </row>
    <row r="13" spans="1:13" ht="13.9" thickTop="1" thickBot="1" x14ac:dyDescent="0.4">
      <c r="A13" s="9" t="s">
        <v>3</v>
      </c>
      <c r="B13" s="70">
        <f>Individuals!C56</f>
        <v>0</v>
      </c>
    </row>
    <row r="14" spans="1:13" ht="13.5" thickBot="1" x14ac:dyDescent="0.4">
      <c r="A14" s="9" t="s">
        <v>4</v>
      </c>
      <c r="B14" s="70">
        <f>Individuals!C57</f>
        <v>0</v>
      </c>
    </row>
    <row r="15" spans="1:13" ht="13.9" thickTop="1" thickBot="1" x14ac:dyDescent="0.4">
      <c r="A15" s="11" t="s">
        <v>49</v>
      </c>
      <c r="B15" s="72">
        <f>B13+B14</f>
        <v>0</v>
      </c>
    </row>
    <row r="16" spans="1:13" ht="13.9" thickTop="1" thickBot="1" x14ac:dyDescent="0.4">
      <c r="A16" s="9" t="s">
        <v>44</v>
      </c>
      <c r="B16" s="70">
        <f>Individuals!C58</f>
        <v>0</v>
      </c>
    </row>
    <row r="17" spans="1:6" ht="13.5" thickBot="1" x14ac:dyDescent="0.4">
      <c r="A17" s="9" t="s">
        <v>45</v>
      </c>
      <c r="B17" s="70">
        <f>Individuals!C59</f>
        <v>0</v>
      </c>
    </row>
    <row r="18" spans="1:6" ht="13.9" thickTop="1" thickBot="1" x14ac:dyDescent="0.4">
      <c r="A18" s="11" t="s">
        <v>50</v>
      </c>
      <c r="B18" s="72">
        <f>B16+B17</f>
        <v>0</v>
      </c>
    </row>
    <row r="19" spans="1:6" ht="13.9" thickTop="1" thickBot="1" x14ac:dyDescent="0.4">
      <c r="A19" s="12" t="s">
        <v>5</v>
      </c>
      <c r="B19" s="73">
        <f>Individuals!C65</f>
        <v>0</v>
      </c>
    </row>
    <row r="20" spans="1:6" ht="13.9" thickTop="1" thickBot="1" x14ac:dyDescent="0.4">
      <c r="A20" s="11" t="s">
        <v>51</v>
      </c>
      <c r="B20" s="72">
        <f>B9+B15</f>
        <v>0</v>
      </c>
    </row>
    <row r="21" spans="1:6" ht="13.9" thickTop="1" thickBot="1" x14ac:dyDescent="0.4">
      <c r="A21" s="11" t="s">
        <v>58</v>
      </c>
      <c r="B21" s="74">
        <f>Individuals!J25</f>
        <v>0</v>
      </c>
    </row>
    <row r="22" spans="1:6" ht="13.9" thickTop="1" thickBot="1" x14ac:dyDescent="0.4">
      <c r="A22" s="11" t="s">
        <v>75</v>
      </c>
      <c r="B22" s="74">
        <f>Individuals!G25</f>
        <v>0</v>
      </c>
    </row>
    <row r="23" spans="1:6" ht="13.9" thickTop="1" thickBot="1" x14ac:dyDescent="0.4">
      <c r="A23" s="11" t="s">
        <v>59</v>
      </c>
      <c r="B23" s="74">
        <f>B21-B22</f>
        <v>0</v>
      </c>
    </row>
    <row r="24" spans="1:6" ht="13.9" thickTop="1" thickBot="1" x14ac:dyDescent="0.4">
      <c r="A24" s="12" t="s">
        <v>21</v>
      </c>
      <c r="B24" s="64"/>
    </row>
    <row r="25" spans="1:6" ht="13.5" thickBot="1" x14ac:dyDescent="0.4">
      <c r="A25" s="13" t="s">
        <v>64</v>
      </c>
      <c r="B25" s="65"/>
    </row>
    <row r="26" spans="1:6" ht="13.15" thickTop="1" x14ac:dyDescent="0.35"/>
    <row r="28" spans="1:6" ht="26.25" x14ac:dyDescent="0.4">
      <c r="B28" s="61" t="s">
        <v>66</v>
      </c>
      <c r="F28" s="1"/>
    </row>
    <row r="30" spans="1:6" ht="26.25" x14ac:dyDescent="0.4">
      <c r="B30" s="63" t="s">
        <v>79</v>
      </c>
    </row>
    <row r="32" spans="1:6" ht="52.5" x14ac:dyDescent="0.4">
      <c r="B32" s="63" t="s">
        <v>67</v>
      </c>
    </row>
  </sheetData>
  <sheetProtection algorithmName="SHA-512" hashValue="0dKFOfuPyjUkUqB0Epe/ti/y2flwhbF3GWy8XRrLJqd17DWRuW3WohxZ3c0oahyC/9l/xSGoFr4VdrWuAb67Mw==" saltValue="jyyh9iJdsh7txFzqCbuhMg==" spinCount="100000" sheet="1" objects="1" scenarios="1"/>
  <mergeCells count="1">
    <mergeCell ref="D2:H3"/>
  </mergeCells>
  <dataValidations count="1">
    <dataValidation type="list" allowBlank="1" showInputMessage="1" showErrorMessage="1" sqref="B2" xr:uid="{35493F16-6A2C-4BED-9DC6-6662995D5B00}">
      <formula1>$M$2:$M$6</formula1>
    </dataValidation>
  </dataValidations>
  <pageMargins left="0.70866141732283472" right="0.70866141732283472" top="1.1811023622047245" bottom="0.74803149606299213" header="0.31496062992125984" footer="0.31496062992125984"/>
  <pageSetup paperSize="9" scale="83" orientation="portrait" horizontalDpi="4294967293" verticalDpi="0" r:id="rId1"/>
  <headerFooter>
    <oddHeader>&amp;CBBMC Adventure Camp at Dyffryn Ardudwy - 26-31 August 2023
Company Registration Form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C85"/>
  <sheetViews>
    <sheetView zoomScaleNormal="100" workbookViewId="0">
      <selection activeCell="A3" sqref="A3"/>
    </sheetView>
  </sheetViews>
  <sheetFormatPr defaultColWidth="12.59765625" defaultRowHeight="15.75" customHeight="1" x14ac:dyDescent="0.35"/>
  <cols>
    <col min="1" max="1" width="27.59765625" customWidth="1"/>
    <col min="2" max="2" width="27.1328125" style="6" customWidth="1"/>
    <col min="3" max="4" width="5.73046875" style="2" customWidth="1"/>
    <col min="5" max="5" width="7" style="2" customWidth="1"/>
    <col min="6" max="6" width="12" style="2" customWidth="1"/>
    <col min="7" max="9" width="9.73046875" style="2" customWidth="1"/>
    <col min="10" max="10" width="9.59765625" style="2" customWidth="1"/>
    <col min="11" max="11" width="18" customWidth="1"/>
    <col min="12" max="12" width="17.3984375" customWidth="1"/>
    <col min="13" max="27" width="5.73046875" customWidth="1"/>
  </cols>
  <sheetData>
    <row r="1" spans="1:29" s="1" customFormat="1" ht="65.25" customHeight="1" thickTop="1" thickBot="1" x14ac:dyDescent="0.45">
      <c r="A1" s="96" t="s">
        <v>6</v>
      </c>
      <c r="B1" s="98" t="s">
        <v>77</v>
      </c>
      <c r="C1" s="92" t="s">
        <v>19</v>
      </c>
      <c r="D1" s="92" t="s">
        <v>63</v>
      </c>
      <c r="E1" s="92" t="s">
        <v>78</v>
      </c>
      <c r="F1" s="92" t="s">
        <v>62</v>
      </c>
      <c r="G1" s="94" t="s">
        <v>25</v>
      </c>
      <c r="H1" s="94" t="s">
        <v>23</v>
      </c>
      <c r="I1" s="94" t="s">
        <v>22</v>
      </c>
      <c r="J1" s="94" t="s">
        <v>24</v>
      </c>
      <c r="K1" s="90" t="s">
        <v>15</v>
      </c>
      <c r="L1" s="90" t="s">
        <v>16</v>
      </c>
      <c r="M1" s="84" t="s">
        <v>61</v>
      </c>
      <c r="N1" s="85"/>
      <c r="O1" s="85"/>
      <c r="P1" s="86"/>
      <c r="Q1" s="87" t="s">
        <v>55</v>
      </c>
      <c r="R1" s="88"/>
      <c r="S1" s="88"/>
      <c r="T1" s="88"/>
      <c r="U1" s="88"/>
      <c r="V1" s="88"/>
      <c r="W1" s="88"/>
      <c r="X1" s="88"/>
      <c r="Y1" s="88"/>
      <c r="Z1" s="88"/>
      <c r="AA1" s="89"/>
    </row>
    <row r="2" spans="1:29" s="1" customFormat="1" ht="152.25" customHeight="1" thickTop="1" thickBot="1" x14ac:dyDescent="0.45">
      <c r="A2" s="97"/>
      <c r="B2" s="99"/>
      <c r="C2" s="93"/>
      <c r="D2" s="93"/>
      <c r="E2" s="93"/>
      <c r="F2" s="93"/>
      <c r="G2" s="95"/>
      <c r="H2" s="95"/>
      <c r="I2" s="95"/>
      <c r="J2" s="95"/>
      <c r="K2" s="91"/>
      <c r="L2" s="91"/>
      <c r="M2" s="38" t="s">
        <v>17</v>
      </c>
      <c r="N2" s="39" t="s">
        <v>18</v>
      </c>
      <c r="O2" s="40" t="s">
        <v>54</v>
      </c>
      <c r="P2" s="41" t="s">
        <v>52</v>
      </c>
      <c r="Q2" s="42" t="s">
        <v>53</v>
      </c>
      <c r="R2" s="43" t="s">
        <v>56</v>
      </c>
      <c r="S2" s="44" t="s">
        <v>7</v>
      </c>
      <c r="T2" s="44" t="s">
        <v>8</v>
      </c>
      <c r="U2" s="44" t="s">
        <v>57</v>
      </c>
      <c r="V2" s="44" t="s">
        <v>9</v>
      </c>
      <c r="W2" s="44" t="s">
        <v>10</v>
      </c>
      <c r="X2" s="44" t="s">
        <v>11</v>
      </c>
      <c r="Y2" s="44" t="s">
        <v>12</v>
      </c>
      <c r="Z2" s="44" t="s">
        <v>13</v>
      </c>
      <c r="AA2" s="45" t="s">
        <v>14</v>
      </c>
    </row>
    <row r="3" spans="1:29" ht="13.15" customHeight="1" thickTop="1" x14ac:dyDescent="0.35">
      <c r="A3" s="79"/>
      <c r="B3" s="15" t="str">
        <f t="shared" ref="B3" si="0">IF(E3="YP","N/A","")</f>
        <v/>
      </c>
      <c r="C3" s="15"/>
      <c r="D3" s="18"/>
      <c r="E3" s="18" t="str">
        <f t="shared" ref="E3" si="1">IF(ISBLANK(A3),"",IF(AND(D3&gt;10,D3&lt;19),"YP",IF(D3&lt;19, "L","YL")))</f>
        <v/>
      </c>
      <c r="F3" s="16" t="str">
        <f t="shared" ref="F3" si="2">IF(OR(E3="YP",E3="YL"),"Y","")</f>
        <v/>
      </c>
      <c r="G3" s="50" t="str">
        <f>IF(ISBLANK(A3),"",IF(E3="YP",20,25))</f>
        <v/>
      </c>
      <c r="H3" s="50" t="str">
        <f t="shared" ref="H3:H24" si="3">IF(ISBLANK(A3),"",IF(AND(E3="YP",D3&lt;=18),135,45))</f>
        <v/>
      </c>
      <c r="I3" s="50" t="str">
        <f t="shared" ref="I3" si="4">IF(ISBLANK(A3),"",IF(E3="YP",0,IF(F3="N",0,65)))</f>
        <v/>
      </c>
      <c r="J3" s="50" t="str">
        <f t="shared" ref="J3:J24" si="5">IF(ISBLANK(A3),"",SUM(H3,I3))</f>
        <v/>
      </c>
      <c r="K3" s="23"/>
      <c r="L3" s="24" t="str">
        <f t="shared" ref="L3:L24" si="6">IF(E3="YP","N/A","")</f>
        <v/>
      </c>
      <c r="M3" s="27" t="str">
        <f>IF($F3="Y","Y","")</f>
        <v/>
      </c>
      <c r="N3" s="25"/>
      <c r="O3" s="26"/>
      <c r="P3" s="78" t="str">
        <f>IF($F3="Y","Y","")</f>
        <v/>
      </c>
      <c r="Q3" s="27" t="str">
        <f t="shared" ref="Q3:AA24" si="7">IF($F3="N","N/A","")</f>
        <v/>
      </c>
      <c r="R3" s="25" t="str">
        <f t="shared" si="7"/>
        <v/>
      </c>
      <c r="S3" s="25" t="str">
        <f t="shared" si="7"/>
        <v/>
      </c>
      <c r="T3" s="25" t="str">
        <f t="shared" si="7"/>
        <v/>
      </c>
      <c r="U3" s="25" t="str">
        <f t="shared" si="7"/>
        <v/>
      </c>
      <c r="V3" s="25" t="str">
        <f t="shared" si="7"/>
        <v/>
      </c>
      <c r="W3" s="25" t="str">
        <f t="shared" si="7"/>
        <v/>
      </c>
      <c r="X3" s="25" t="str">
        <f t="shared" si="7"/>
        <v/>
      </c>
      <c r="Y3" s="25" t="str">
        <f t="shared" si="7"/>
        <v/>
      </c>
      <c r="Z3" s="25" t="str">
        <f t="shared" si="7"/>
        <v/>
      </c>
      <c r="AA3" s="28" t="str">
        <f t="shared" si="7"/>
        <v/>
      </c>
      <c r="AC3" s="76">
        <f>SUM(M3:AA3)</f>
        <v>0</v>
      </c>
    </row>
    <row r="4" spans="1:29" ht="12.75" x14ac:dyDescent="0.35">
      <c r="A4" s="19"/>
      <c r="B4" s="15" t="str">
        <f t="shared" ref="B4:B24" si="8">IF(E4="YP","N/A","")</f>
        <v/>
      </c>
      <c r="C4" s="15"/>
      <c r="D4" s="18"/>
      <c r="E4" s="18" t="str">
        <f t="shared" ref="E4:E24" si="9">IF(ISBLANK(A4),"",IF(AND(D4&gt;10,D4&lt;19),"YP",IF(D4&lt;19, "L","YL")))</f>
        <v/>
      </c>
      <c r="F4" s="16" t="str">
        <f t="shared" ref="F4:F24" si="10">IF(OR(E4="YP",E4="YL"),"Y","")</f>
        <v/>
      </c>
      <c r="G4" s="51" t="str">
        <f t="shared" ref="G4:G24" si="11">IF(ISBLANK(A4),"",IF(E4="YP",20,25))</f>
        <v/>
      </c>
      <c r="H4" s="51" t="str">
        <f t="shared" si="3"/>
        <v/>
      </c>
      <c r="I4" s="51" t="str">
        <f>IF(ISBLANK(A4),"",IF(E4="YP",0,IF(F4="N",0,65)))</f>
        <v/>
      </c>
      <c r="J4" s="50" t="str">
        <f t="shared" si="5"/>
        <v/>
      </c>
      <c r="K4" s="29"/>
      <c r="L4" s="24" t="str">
        <f t="shared" si="6"/>
        <v/>
      </c>
      <c r="M4" s="77" t="str">
        <f t="shared" ref="M4:M24" si="12">IF($F4="Y","Y","")</f>
        <v/>
      </c>
      <c r="N4" s="16"/>
      <c r="O4" s="30"/>
      <c r="P4" s="30" t="str">
        <f t="shared" ref="P4:P24" si="13">IF($F4="N","N/A","")</f>
        <v/>
      </c>
      <c r="Q4" s="31" t="str">
        <f t="shared" si="7"/>
        <v/>
      </c>
      <c r="R4" s="17" t="str">
        <f t="shared" si="7"/>
        <v/>
      </c>
      <c r="S4" s="17" t="str">
        <f t="shared" si="7"/>
        <v/>
      </c>
      <c r="T4" s="17" t="str">
        <f t="shared" si="7"/>
        <v/>
      </c>
      <c r="U4" s="17" t="str">
        <f t="shared" si="7"/>
        <v/>
      </c>
      <c r="V4" s="17" t="str">
        <f t="shared" si="7"/>
        <v/>
      </c>
      <c r="W4" s="17" t="str">
        <f t="shared" si="7"/>
        <v/>
      </c>
      <c r="X4" s="17" t="str">
        <f t="shared" si="7"/>
        <v/>
      </c>
      <c r="Y4" s="17" t="str">
        <f t="shared" si="7"/>
        <v/>
      </c>
      <c r="Z4" s="17" t="str">
        <f t="shared" si="7"/>
        <v/>
      </c>
      <c r="AA4" s="32" t="str">
        <f t="shared" si="7"/>
        <v/>
      </c>
      <c r="AC4" s="76">
        <f>SUM(M4:AA4)</f>
        <v>0</v>
      </c>
    </row>
    <row r="5" spans="1:29" ht="12.75" x14ac:dyDescent="0.35">
      <c r="A5" s="19"/>
      <c r="B5" s="15" t="str">
        <f t="shared" si="8"/>
        <v/>
      </c>
      <c r="C5" s="15"/>
      <c r="D5" s="18"/>
      <c r="E5" s="18" t="str">
        <f t="shared" si="9"/>
        <v/>
      </c>
      <c r="F5" s="16" t="str">
        <f t="shared" si="10"/>
        <v/>
      </c>
      <c r="G5" s="51" t="str">
        <f t="shared" si="11"/>
        <v/>
      </c>
      <c r="H5" s="51" t="str">
        <f t="shared" si="3"/>
        <v/>
      </c>
      <c r="I5" s="51" t="str">
        <f t="shared" ref="I5:I24" si="14">IF(ISBLANK(A5),"",IF(E5="YP",0,IF(F5="N",0,65)))</f>
        <v/>
      </c>
      <c r="J5" s="50" t="str">
        <f t="shared" si="5"/>
        <v/>
      </c>
      <c r="K5" s="29"/>
      <c r="L5" s="24" t="str">
        <f t="shared" si="6"/>
        <v/>
      </c>
      <c r="M5" s="77" t="str">
        <f t="shared" si="12"/>
        <v/>
      </c>
      <c r="N5" s="16"/>
      <c r="O5" s="30"/>
      <c r="P5" s="30" t="str">
        <f t="shared" si="13"/>
        <v/>
      </c>
      <c r="Q5" s="31" t="str">
        <f t="shared" si="7"/>
        <v/>
      </c>
      <c r="R5" s="17" t="str">
        <f t="shared" si="7"/>
        <v/>
      </c>
      <c r="S5" s="17" t="str">
        <f t="shared" si="7"/>
        <v/>
      </c>
      <c r="T5" s="17" t="str">
        <f t="shared" si="7"/>
        <v/>
      </c>
      <c r="U5" s="17" t="str">
        <f t="shared" si="7"/>
        <v/>
      </c>
      <c r="V5" s="17" t="str">
        <f t="shared" si="7"/>
        <v/>
      </c>
      <c r="W5" s="17" t="str">
        <f t="shared" si="7"/>
        <v/>
      </c>
      <c r="X5" s="17" t="str">
        <f t="shared" si="7"/>
        <v/>
      </c>
      <c r="Y5" s="17" t="str">
        <f t="shared" si="7"/>
        <v/>
      </c>
      <c r="Z5" s="17" t="str">
        <f t="shared" si="7"/>
        <v/>
      </c>
      <c r="AA5" s="32" t="str">
        <f t="shared" si="7"/>
        <v/>
      </c>
      <c r="AC5" s="76">
        <f>SUM(M5:AA5)</f>
        <v>0</v>
      </c>
    </row>
    <row r="6" spans="1:29" ht="12.75" x14ac:dyDescent="0.35">
      <c r="A6" s="19"/>
      <c r="B6" s="15" t="str">
        <f t="shared" si="8"/>
        <v/>
      </c>
      <c r="C6" s="15"/>
      <c r="D6" s="18"/>
      <c r="E6" s="18" t="str">
        <f t="shared" si="9"/>
        <v/>
      </c>
      <c r="F6" s="16" t="str">
        <f t="shared" si="10"/>
        <v/>
      </c>
      <c r="G6" s="51" t="str">
        <f t="shared" si="11"/>
        <v/>
      </c>
      <c r="H6" s="51" t="str">
        <f t="shared" si="3"/>
        <v/>
      </c>
      <c r="I6" s="51" t="str">
        <f t="shared" si="14"/>
        <v/>
      </c>
      <c r="J6" s="50" t="str">
        <f t="shared" si="5"/>
        <v/>
      </c>
      <c r="K6" s="29"/>
      <c r="L6" s="15" t="str">
        <f t="shared" ref="L6" si="15">IF(E6="YP","N/A","")</f>
        <v/>
      </c>
      <c r="M6" s="77" t="str">
        <f t="shared" si="12"/>
        <v/>
      </c>
      <c r="N6" s="16"/>
      <c r="O6" s="30"/>
      <c r="P6" s="30" t="str">
        <f t="shared" si="13"/>
        <v/>
      </c>
      <c r="Q6" s="31" t="str">
        <f t="shared" ref="Q6:AA6" si="16">IF($F6="N","N/A","")</f>
        <v/>
      </c>
      <c r="R6" s="17" t="str">
        <f t="shared" si="16"/>
        <v/>
      </c>
      <c r="S6" s="17" t="str">
        <f t="shared" si="16"/>
        <v/>
      </c>
      <c r="T6" s="17" t="str">
        <f t="shared" si="16"/>
        <v/>
      </c>
      <c r="U6" s="17" t="str">
        <f t="shared" si="16"/>
        <v/>
      </c>
      <c r="V6" s="17" t="str">
        <f t="shared" si="16"/>
        <v/>
      </c>
      <c r="W6" s="17" t="str">
        <f t="shared" si="16"/>
        <v/>
      </c>
      <c r="X6" s="17" t="str">
        <f t="shared" si="16"/>
        <v/>
      </c>
      <c r="Y6" s="17" t="str">
        <f t="shared" si="16"/>
        <v/>
      </c>
      <c r="Z6" s="17" t="str">
        <f t="shared" si="16"/>
        <v/>
      </c>
      <c r="AA6" s="32" t="str">
        <f t="shared" si="16"/>
        <v/>
      </c>
      <c r="AC6" s="76">
        <f>SUM(M6:AA6)</f>
        <v>0</v>
      </c>
    </row>
    <row r="7" spans="1:29" ht="13.15" customHeight="1" x14ac:dyDescent="0.35">
      <c r="A7" s="14"/>
      <c r="B7" s="15" t="str">
        <f t="shared" si="8"/>
        <v/>
      </c>
      <c r="C7" s="16"/>
      <c r="D7" s="17"/>
      <c r="E7" s="18" t="str">
        <f t="shared" si="9"/>
        <v/>
      </c>
      <c r="F7" s="16" t="str">
        <f t="shared" si="10"/>
        <v/>
      </c>
      <c r="G7" s="50" t="str">
        <f t="shared" si="11"/>
        <v/>
      </c>
      <c r="H7" s="50" t="str">
        <f t="shared" ref="H7" si="17">IF(ISBLANK(A7),"",IF(AND(E7="YP",D7&lt;=18),135,45))</f>
        <v/>
      </c>
      <c r="I7" s="51" t="str">
        <f t="shared" si="14"/>
        <v/>
      </c>
      <c r="J7" s="50" t="str">
        <f t="shared" ref="J7" si="18">IF(ISBLANK(A7),"",SUM(H7,I7))</f>
        <v/>
      </c>
      <c r="K7" s="23"/>
      <c r="L7" s="18" t="str">
        <f t="shared" si="6"/>
        <v/>
      </c>
      <c r="M7" s="77" t="str">
        <f t="shared" si="12"/>
        <v/>
      </c>
      <c r="N7" s="17"/>
      <c r="O7" s="33"/>
      <c r="P7" s="33" t="str">
        <f t="shared" si="13"/>
        <v/>
      </c>
      <c r="Q7" s="31" t="str">
        <f t="shared" si="7"/>
        <v/>
      </c>
      <c r="R7" s="17" t="str">
        <f t="shared" si="7"/>
        <v/>
      </c>
      <c r="S7" s="17" t="str">
        <f t="shared" si="7"/>
        <v/>
      </c>
      <c r="T7" s="17" t="str">
        <f t="shared" si="7"/>
        <v/>
      </c>
      <c r="U7" s="17" t="str">
        <f t="shared" si="7"/>
        <v/>
      </c>
      <c r="V7" s="17" t="str">
        <f t="shared" si="7"/>
        <v/>
      </c>
      <c r="W7" s="17" t="str">
        <f t="shared" si="7"/>
        <v/>
      </c>
      <c r="X7" s="17" t="str">
        <f t="shared" si="7"/>
        <v/>
      </c>
      <c r="Y7" s="17" t="str">
        <f t="shared" si="7"/>
        <v/>
      </c>
      <c r="Z7" s="17" t="str">
        <f t="shared" si="7"/>
        <v/>
      </c>
      <c r="AA7" s="32" t="str">
        <f t="shared" si="7"/>
        <v/>
      </c>
      <c r="AC7" s="76">
        <f>SUM(M7:AA7)</f>
        <v>0</v>
      </c>
    </row>
    <row r="8" spans="1:29" ht="12.75" x14ac:dyDescent="0.35">
      <c r="A8" s="19"/>
      <c r="B8" s="15" t="str">
        <f t="shared" si="8"/>
        <v/>
      </c>
      <c r="C8" s="15"/>
      <c r="D8" s="18"/>
      <c r="E8" s="18" t="str">
        <f t="shared" si="9"/>
        <v/>
      </c>
      <c r="F8" s="16" t="str">
        <f t="shared" si="10"/>
        <v/>
      </c>
      <c r="G8" s="51" t="str">
        <f t="shared" si="11"/>
        <v/>
      </c>
      <c r="H8" s="50" t="str">
        <f t="shared" ref="H8:H12" si="19">IF(ISBLANK(A8),"",IF(AND(E8="YP",D8&lt;=18),135,45))</f>
        <v/>
      </c>
      <c r="I8" s="51" t="str">
        <f t="shared" ref="I8:I12" si="20">IF(ISBLANK(A8),"",IF(E8="YP",0,IF(F8="N",0,65)))</f>
        <v/>
      </c>
      <c r="J8" s="50" t="str">
        <f t="shared" ref="J8:J12" si="21">IF(ISBLANK(A8),"",SUM(H8,I8))</f>
        <v/>
      </c>
      <c r="K8" s="29"/>
      <c r="L8" s="18" t="str">
        <f t="shared" si="6"/>
        <v/>
      </c>
      <c r="M8" s="77" t="str">
        <f t="shared" si="12"/>
        <v/>
      </c>
      <c r="N8" s="17"/>
      <c r="O8" s="33"/>
      <c r="P8" s="33" t="str">
        <f t="shared" si="13"/>
        <v/>
      </c>
      <c r="Q8" s="31" t="str">
        <f t="shared" si="7"/>
        <v/>
      </c>
      <c r="R8" s="17" t="str">
        <f t="shared" si="7"/>
        <v/>
      </c>
      <c r="S8" s="17" t="str">
        <f t="shared" si="7"/>
        <v/>
      </c>
      <c r="T8" s="17" t="str">
        <f t="shared" si="7"/>
        <v/>
      </c>
      <c r="U8" s="17" t="str">
        <f t="shared" si="7"/>
        <v/>
      </c>
      <c r="V8" s="17" t="str">
        <f t="shared" si="7"/>
        <v/>
      </c>
      <c r="W8" s="17" t="str">
        <f t="shared" si="7"/>
        <v/>
      </c>
      <c r="X8" s="17" t="str">
        <f t="shared" si="7"/>
        <v/>
      </c>
      <c r="Y8" s="17" t="str">
        <f t="shared" si="7"/>
        <v/>
      </c>
      <c r="Z8" s="17" t="str">
        <f t="shared" si="7"/>
        <v/>
      </c>
      <c r="AA8" s="32" t="str">
        <f t="shared" si="7"/>
        <v/>
      </c>
      <c r="AC8" s="76">
        <f t="shared" ref="AC8:AC11" si="22">SUM(M8:AA8)</f>
        <v>0</v>
      </c>
    </row>
    <row r="9" spans="1:29" ht="12.75" x14ac:dyDescent="0.35">
      <c r="A9" s="19"/>
      <c r="B9" s="15" t="str">
        <f t="shared" si="8"/>
        <v/>
      </c>
      <c r="C9" s="15"/>
      <c r="D9" s="18"/>
      <c r="E9" s="18" t="str">
        <f t="shared" si="9"/>
        <v/>
      </c>
      <c r="F9" s="16" t="str">
        <f t="shared" si="10"/>
        <v/>
      </c>
      <c r="G9" s="51" t="str">
        <f t="shared" si="11"/>
        <v/>
      </c>
      <c r="H9" s="50" t="str">
        <f t="shared" si="19"/>
        <v/>
      </c>
      <c r="I9" s="51" t="str">
        <f t="shared" si="20"/>
        <v/>
      </c>
      <c r="J9" s="50" t="str">
        <f t="shared" si="21"/>
        <v/>
      </c>
      <c r="K9" s="29"/>
      <c r="L9" s="18" t="str">
        <f t="shared" si="6"/>
        <v/>
      </c>
      <c r="M9" s="77" t="str">
        <f t="shared" si="12"/>
        <v/>
      </c>
      <c r="N9" s="17"/>
      <c r="O9" s="33"/>
      <c r="P9" s="33" t="str">
        <f t="shared" si="13"/>
        <v/>
      </c>
      <c r="Q9" s="31" t="str">
        <f t="shared" si="7"/>
        <v/>
      </c>
      <c r="R9" s="17" t="str">
        <f t="shared" si="7"/>
        <v/>
      </c>
      <c r="S9" s="17" t="str">
        <f t="shared" si="7"/>
        <v/>
      </c>
      <c r="T9" s="17" t="str">
        <f t="shared" si="7"/>
        <v/>
      </c>
      <c r="U9" s="17" t="str">
        <f t="shared" si="7"/>
        <v/>
      </c>
      <c r="V9" s="17" t="str">
        <f t="shared" si="7"/>
        <v/>
      </c>
      <c r="W9" s="17" t="str">
        <f t="shared" si="7"/>
        <v/>
      </c>
      <c r="X9" s="17" t="str">
        <f t="shared" si="7"/>
        <v/>
      </c>
      <c r="Y9" s="17" t="str">
        <f t="shared" si="7"/>
        <v/>
      </c>
      <c r="Z9" s="17" t="str">
        <f t="shared" si="7"/>
        <v/>
      </c>
      <c r="AA9" s="32" t="str">
        <f t="shared" si="7"/>
        <v/>
      </c>
      <c r="AC9" s="76">
        <f t="shared" si="22"/>
        <v>0</v>
      </c>
    </row>
    <row r="10" spans="1:29" ht="12.75" x14ac:dyDescent="0.35">
      <c r="A10" s="19"/>
      <c r="B10" s="15" t="str">
        <f t="shared" si="8"/>
        <v/>
      </c>
      <c r="C10" s="15"/>
      <c r="D10" s="18"/>
      <c r="E10" s="18" t="str">
        <f t="shared" si="9"/>
        <v/>
      </c>
      <c r="F10" s="16" t="str">
        <f t="shared" si="10"/>
        <v/>
      </c>
      <c r="G10" s="51" t="str">
        <f t="shared" si="11"/>
        <v/>
      </c>
      <c r="H10" s="50" t="str">
        <f t="shared" si="19"/>
        <v/>
      </c>
      <c r="I10" s="51" t="str">
        <f t="shared" si="20"/>
        <v/>
      </c>
      <c r="J10" s="50" t="str">
        <f t="shared" si="21"/>
        <v/>
      </c>
      <c r="K10" s="29"/>
      <c r="L10" s="18" t="str">
        <f t="shared" si="6"/>
        <v/>
      </c>
      <c r="M10" s="77" t="str">
        <f t="shared" si="12"/>
        <v/>
      </c>
      <c r="N10" s="17"/>
      <c r="O10" s="33"/>
      <c r="P10" s="33" t="str">
        <f t="shared" si="13"/>
        <v/>
      </c>
      <c r="Q10" s="31" t="str">
        <f t="shared" si="7"/>
        <v/>
      </c>
      <c r="R10" s="17" t="str">
        <f t="shared" si="7"/>
        <v/>
      </c>
      <c r="S10" s="17" t="str">
        <f t="shared" si="7"/>
        <v/>
      </c>
      <c r="T10" s="17" t="str">
        <f t="shared" si="7"/>
        <v/>
      </c>
      <c r="U10" s="17" t="str">
        <f t="shared" si="7"/>
        <v/>
      </c>
      <c r="V10" s="17" t="str">
        <f t="shared" si="7"/>
        <v/>
      </c>
      <c r="W10" s="17" t="str">
        <f t="shared" si="7"/>
        <v/>
      </c>
      <c r="X10" s="17" t="str">
        <f t="shared" si="7"/>
        <v/>
      </c>
      <c r="Y10" s="17" t="str">
        <f t="shared" si="7"/>
        <v/>
      </c>
      <c r="Z10" s="17" t="str">
        <f t="shared" si="7"/>
        <v/>
      </c>
      <c r="AA10" s="32" t="str">
        <f t="shared" si="7"/>
        <v/>
      </c>
      <c r="AC10" s="76">
        <f t="shared" si="22"/>
        <v>0</v>
      </c>
    </row>
    <row r="11" spans="1:29" ht="12.75" x14ac:dyDescent="0.35">
      <c r="A11" s="19"/>
      <c r="B11" s="15" t="str">
        <f t="shared" si="8"/>
        <v/>
      </c>
      <c r="C11" s="15"/>
      <c r="D11" s="18"/>
      <c r="E11" s="18" t="str">
        <f t="shared" si="9"/>
        <v/>
      </c>
      <c r="F11" s="16" t="str">
        <f t="shared" si="10"/>
        <v/>
      </c>
      <c r="G11" s="51" t="str">
        <f t="shared" si="11"/>
        <v/>
      </c>
      <c r="H11" s="50" t="str">
        <f t="shared" si="19"/>
        <v/>
      </c>
      <c r="I11" s="51" t="str">
        <f t="shared" si="20"/>
        <v/>
      </c>
      <c r="J11" s="50" t="str">
        <f t="shared" si="21"/>
        <v/>
      </c>
      <c r="K11" s="29"/>
      <c r="L11" s="18" t="str">
        <f t="shared" si="6"/>
        <v/>
      </c>
      <c r="M11" s="77" t="str">
        <f t="shared" si="12"/>
        <v/>
      </c>
      <c r="N11" s="17"/>
      <c r="O11" s="33"/>
      <c r="P11" s="33" t="str">
        <f t="shared" si="13"/>
        <v/>
      </c>
      <c r="Q11" s="31" t="str">
        <f t="shared" si="7"/>
        <v/>
      </c>
      <c r="R11" s="17" t="str">
        <f t="shared" si="7"/>
        <v/>
      </c>
      <c r="S11" s="17" t="str">
        <f t="shared" si="7"/>
        <v/>
      </c>
      <c r="T11" s="17" t="str">
        <f t="shared" si="7"/>
        <v/>
      </c>
      <c r="U11" s="17" t="str">
        <f t="shared" si="7"/>
        <v/>
      </c>
      <c r="V11" s="17" t="str">
        <f t="shared" si="7"/>
        <v/>
      </c>
      <c r="W11" s="17" t="str">
        <f t="shared" si="7"/>
        <v/>
      </c>
      <c r="X11" s="17" t="str">
        <f t="shared" si="7"/>
        <v/>
      </c>
      <c r="Y11" s="17" t="str">
        <f t="shared" si="7"/>
        <v/>
      </c>
      <c r="Z11" s="17" t="str">
        <f t="shared" si="7"/>
        <v/>
      </c>
      <c r="AA11" s="32" t="str">
        <f t="shared" si="7"/>
        <v/>
      </c>
      <c r="AC11" s="76">
        <f t="shared" si="22"/>
        <v>0</v>
      </c>
    </row>
    <row r="12" spans="1:29" ht="12.75" x14ac:dyDescent="0.35">
      <c r="A12" s="19"/>
      <c r="B12" s="15" t="str">
        <f t="shared" si="8"/>
        <v/>
      </c>
      <c r="C12" s="15"/>
      <c r="D12" s="18"/>
      <c r="E12" s="18" t="str">
        <f t="shared" si="9"/>
        <v/>
      </c>
      <c r="F12" s="16" t="str">
        <f t="shared" si="10"/>
        <v/>
      </c>
      <c r="G12" s="51" t="str">
        <f t="shared" si="11"/>
        <v/>
      </c>
      <c r="H12" s="50" t="str">
        <f t="shared" si="19"/>
        <v/>
      </c>
      <c r="I12" s="51" t="str">
        <f t="shared" si="20"/>
        <v/>
      </c>
      <c r="J12" s="50" t="str">
        <f t="shared" si="21"/>
        <v/>
      </c>
      <c r="K12" s="29"/>
      <c r="L12" s="18" t="str">
        <f t="shared" si="6"/>
        <v/>
      </c>
      <c r="M12" s="77" t="str">
        <f t="shared" si="12"/>
        <v/>
      </c>
      <c r="N12" s="17"/>
      <c r="O12" s="33"/>
      <c r="P12" s="33" t="str">
        <f t="shared" si="13"/>
        <v/>
      </c>
      <c r="Q12" s="31" t="str">
        <f t="shared" si="7"/>
        <v/>
      </c>
      <c r="R12" s="17" t="str">
        <f t="shared" si="7"/>
        <v/>
      </c>
      <c r="S12" s="17" t="str">
        <f t="shared" si="7"/>
        <v/>
      </c>
      <c r="T12" s="17" t="str">
        <f t="shared" si="7"/>
        <v/>
      </c>
      <c r="U12" s="17" t="str">
        <f t="shared" si="7"/>
        <v/>
      </c>
      <c r="V12" s="17" t="str">
        <f t="shared" si="7"/>
        <v/>
      </c>
      <c r="W12" s="17" t="str">
        <f t="shared" si="7"/>
        <v/>
      </c>
      <c r="X12" s="17" t="str">
        <f t="shared" si="7"/>
        <v/>
      </c>
      <c r="Y12" s="17" t="str">
        <f t="shared" si="7"/>
        <v/>
      </c>
      <c r="Z12" s="17" t="str">
        <f t="shared" si="7"/>
        <v/>
      </c>
      <c r="AA12" s="32" t="str">
        <f t="shared" si="7"/>
        <v/>
      </c>
      <c r="AC12" s="76">
        <f t="shared" ref="AC12:AC21" si="23">SUM(M12:AA12)</f>
        <v>0</v>
      </c>
    </row>
    <row r="13" spans="1:29" ht="12.75" x14ac:dyDescent="0.35">
      <c r="A13" s="19"/>
      <c r="B13" s="18" t="str">
        <f t="shared" si="8"/>
        <v/>
      </c>
      <c r="C13" s="15"/>
      <c r="D13" s="18"/>
      <c r="E13" s="18" t="str">
        <f t="shared" si="9"/>
        <v/>
      </c>
      <c r="F13" s="16" t="str">
        <f t="shared" si="10"/>
        <v/>
      </c>
      <c r="G13" s="51" t="str">
        <f t="shared" si="11"/>
        <v/>
      </c>
      <c r="H13" s="51" t="str">
        <f t="shared" si="3"/>
        <v/>
      </c>
      <c r="I13" s="51" t="str">
        <f t="shared" si="14"/>
        <v/>
      </c>
      <c r="J13" s="50" t="str">
        <f t="shared" si="5"/>
        <v/>
      </c>
      <c r="K13" s="29"/>
      <c r="L13" s="18" t="str">
        <f t="shared" si="6"/>
        <v/>
      </c>
      <c r="M13" s="77" t="str">
        <f t="shared" si="12"/>
        <v/>
      </c>
      <c r="N13" s="17"/>
      <c r="O13" s="33"/>
      <c r="P13" s="33" t="str">
        <f t="shared" si="13"/>
        <v/>
      </c>
      <c r="Q13" s="31" t="str">
        <f t="shared" si="7"/>
        <v/>
      </c>
      <c r="R13" s="17" t="str">
        <f t="shared" si="7"/>
        <v/>
      </c>
      <c r="S13" s="17" t="str">
        <f t="shared" si="7"/>
        <v/>
      </c>
      <c r="T13" s="17" t="str">
        <f t="shared" si="7"/>
        <v/>
      </c>
      <c r="U13" s="17" t="str">
        <f t="shared" si="7"/>
        <v/>
      </c>
      <c r="V13" s="17" t="str">
        <f t="shared" si="7"/>
        <v/>
      </c>
      <c r="W13" s="17" t="str">
        <f t="shared" si="7"/>
        <v/>
      </c>
      <c r="X13" s="17" t="str">
        <f t="shared" si="7"/>
        <v/>
      </c>
      <c r="Y13" s="17" t="str">
        <f t="shared" si="7"/>
        <v/>
      </c>
      <c r="Z13" s="17" t="str">
        <f t="shared" si="7"/>
        <v/>
      </c>
      <c r="AA13" s="32" t="str">
        <f t="shared" si="7"/>
        <v/>
      </c>
      <c r="AC13" s="76">
        <f t="shared" si="23"/>
        <v>0</v>
      </c>
    </row>
    <row r="14" spans="1:29" ht="12.75" x14ac:dyDescent="0.35">
      <c r="A14" s="19"/>
      <c r="B14" s="18" t="str">
        <f t="shared" si="8"/>
        <v/>
      </c>
      <c r="C14" s="15"/>
      <c r="D14" s="18"/>
      <c r="E14" s="18" t="str">
        <f t="shared" si="9"/>
        <v/>
      </c>
      <c r="F14" s="16" t="str">
        <f t="shared" si="10"/>
        <v/>
      </c>
      <c r="G14" s="51" t="str">
        <f t="shared" si="11"/>
        <v/>
      </c>
      <c r="H14" s="51" t="str">
        <f t="shared" si="3"/>
        <v/>
      </c>
      <c r="I14" s="51" t="str">
        <f t="shared" si="14"/>
        <v/>
      </c>
      <c r="J14" s="50" t="str">
        <f t="shared" si="5"/>
        <v/>
      </c>
      <c r="K14" s="29"/>
      <c r="L14" s="18" t="str">
        <f t="shared" si="6"/>
        <v/>
      </c>
      <c r="M14" s="77" t="str">
        <f t="shared" si="12"/>
        <v/>
      </c>
      <c r="N14" s="17"/>
      <c r="O14" s="33"/>
      <c r="P14" s="33" t="str">
        <f t="shared" si="13"/>
        <v/>
      </c>
      <c r="Q14" s="31" t="str">
        <f t="shared" si="7"/>
        <v/>
      </c>
      <c r="R14" s="17" t="str">
        <f t="shared" si="7"/>
        <v/>
      </c>
      <c r="S14" s="17" t="str">
        <f t="shared" si="7"/>
        <v/>
      </c>
      <c r="T14" s="17" t="str">
        <f t="shared" si="7"/>
        <v/>
      </c>
      <c r="U14" s="17" t="str">
        <f t="shared" si="7"/>
        <v/>
      </c>
      <c r="V14" s="17" t="str">
        <f t="shared" si="7"/>
        <v/>
      </c>
      <c r="W14" s="17" t="str">
        <f t="shared" si="7"/>
        <v/>
      </c>
      <c r="X14" s="17" t="str">
        <f t="shared" si="7"/>
        <v/>
      </c>
      <c r="Y14" s="17" t="str">
        <f t="shared" si="7"/>
        <v/>
      </c>
      <c r="Z14" s="17" t="str">
        <f t="shared" si="7"/>
        <v/>
      </c>
      <c r="AA14" s="32" t="str">
        <f t="shared" si="7"/>
        <v/>
      </c>
      <c r="AC14" s="76">
        <f t="shared" si="23"/>
        <v>0</v>
      </c>
    </row>
    <row r="15" spans="1:29" ht="12.75" x14ac:dyDescent="0.35">
      <c r="A15" s="19"/>
      <c r="B15" s="18" t="str">
        <f t="shared" si="8"/>
        <v/>
      </c>
      <c r="C15" s="15"/>
      <c r="D15" s="18"/>
      <c r="E15" s="18" t="str">
        <f t="shared" si="9"/>
        <v/>
      </c>
      <c r="F15" s="16" t="str">
        <f t="shared" si="10"/>
        <v/>
      </c>
      <c r="G15" s="51" t="str">
        <f t="shared" si="11"/>
        <v/>
      </c>
      <c r="H15" s="51" t="str">
        <f t="shared" si="3"/>
        <v/>
      </c>
      <c r="I15" s="51" t="str">
        <f t="shared" si="14"/>
        <v/>
      </c>
      <c r="J15" s="50" t="str">
        <f t="shared" si="5"/>
        <v/>
      </c>
      <c r="K15" s="29"/>
      <c r="L15" s="18" t="str">
        <f t="shared" si="6"/>
        <v/>
      </c>
      <c r="M15" s="77" t="str">
        <f t="shared" si="12"/>
        <v/>
      </c>
      <c r="N15" s="17"/>
      <c r="O15" s="33"/>
      <c r="P15" s="33" t="str">
        <f t="shared" si="13"/>
        <v/>
      </c>
      <c r="Q15" s="31" t="str">
        <f t="shared" si="7"/>
        <v/>
      </c>
      <c r="R15" s="17" t="str">
        <f t="shared" si="7"/>
        <v/>
      </c>
      <c r="S15" s="17" t="str">
        <f t="shared" si="7"/>
        <v/>
      </c>
      <c r="T15" s="17" t="str">
        <f t="shared" si="7"/>
        <v/>
      </c>
      <c r="U15" s="17" t="str">
        <f t="shared" si="7"/>
        <v/>
      </c>
      <c r="V15" s="17" t="str">
        <f t="shared" si="7"/>
        <v/>
      </c>
      <c r="W15" s="17" t="str">
        <f t="shared" si="7"/>
        <v/>
      </c>
      <c r="X15" s="17" t="str">
        <f t="shared" si="7"/>
        <v/>
      </c>
      <c r="Y15" s="17" t="str">
        <f t="shared" si="7"/>
        <v/>
      </c>
      <c r="Z15" s="17" t="str">
        <f t="shared" si="7"/>
        <v/>
      </c>
      <c r="AA15" s="32" t="str">
        <f t="shared" si="7"/>
        <v/>
      </c>
      <c r="AC15" s="76">
        <f t="shared" si="23"/>
        <v>0</v>
      </c>
    </row>
    <row r="16" spans="1:29" ht="12.75" x14ac:dyDescent="0.35">
      <c r="A16" s="19"/>
      <c r="B16" s="18" t="str">
        <f t="shared" si="8"/>
        <v/>
      </c>
      <c r="C16" s="15"/>
      <c r="D16" s="18"/>
      <c r="E16" s="18" t="str">
        <f t="shared" si="9"/>
        <v/>
      </c>
      <c r="F16" s="16" t="str">
        <f t="shared" si="10"/>
        <v/>
      </c>
      <c r="G16" s="51" t="str">
        <f t="shared" si="11"/>
        <v/>
      </c>
      <c r="H16" s="51" t="str">
        <f t="shared" si="3"/>
        <v/>
      </c>
      <c r="I16" s="51" t="str">
        <f t="shared" si="14"/>
        <v/>
      </c>
      <c r="J16" s="50" t="str">
        <f t="shared" si="5"/>
        <v/>
      </c>
      <c r="K16" s="29"/>
      <c r="L16" s="18" t="str">
        <f t="shared" si="6"/>
        <v/>
      </c>
      <c r="M16" s="77" t="str">
        <f t="shared" si="12"/>
        <v/>
      </c>
      <c r="N16" s="17"/>
      <c r="O16" s="33"/>
      <c r="P16" s="33" t="str">
        <f t="shared" si="13"/>
        <v/>
      </c>
      <c r="Q16" s="31" t="str">
        <f t="shared" si="7"/>
        <v/>
      </c>
      <c r="R16" s="17" t="str">
        <f t="shared" si="7"/>
        <v/>
      </c>
      <c r="S16" s="17" t="str">
        <f t="shared" si="7"/>
        <v/>
      </c>
      <c r="T16" s="17" t="str">
        <f t="shared" si="7"/>
        <v/>
      </c>
      <c r="U16" s="17" t="str">
        <f t="shared" si="7"/>
        <v/>
      </c>
      <c r="V16" s="17" t="str">
        <f t="shared" si="7"/>
        <v/>
      </c>
      <c r="W16" s="17" t="str">
        <f t="shared" si="7"/>
        <v/>
      </c>
      <c r="X16" s="17" t="str">
        <f t="shared" si="7"/>
        <v/>
      </c>
      <c r="Y16" s="17" t="str">
        <f t="shared" si="7"/>
        <v/>
      </c>
      <c r="Z16" s="17" t="str">
        <f t="shared" si="7"/>
        <v/>
      </c>
      <c r="AA16" s="32" t="str">
        <f t="shared" si="7"/>
        <v/>
      </c>
      <c r="AC16" s="76">
        <f t="shared" si="23"/>
        <v>0</v>
      </c>
    </row>
    <row r="17" spans="1:29" ht="12.75" x14ac:dyDescent="0.35">
      <c r="A17" s="19"/>
      <c r="B17" s="18" t="str">
        <f t="shared" si="8"/>
        <v/>
      </c>
      <c r="C17" s="15"/>
      <c r="D17" s="18"/>
      <c r="E17" s="18" t="str">
        <f t="shared" si="9"/>
        <v/>
      </c>
      <c r="F17" s="16" t="str">
        <f t="shared" si="10"/>
        <v/>
      </c>
      <c r="G17" s="51" t="str">
        <f t="shared" si="11"/>
        <v/>
      </c>
      <c r="H17" s="51" t="str">
        <f t="shared" si="3"/>
        <v/>
      </c>
      <c r="I17" s="51" t="str">
        <f t="shared" si="14"/>
        <v/>
      </c>
      <c r="J17" s="50" t="str">
        <f t="shared" si="5"/>
        <v/>
      </c>
      <c r="K17" s="29"/>
      <c r="L17" s="18" t="str">
        <f t="shared" si="6"/>
        <v/>
      </c>
      <c r="M17" s="77" t="str">
        <f t="shared" si="12"/>
        <v/>
      </c>
      <c r="N17" s="17"/>
      <c r="O17" s="33"/>
      <c r="P17" s="33" t="str">
        <f t="shared" si="13"/>
        <v/>
      </c>
      <c r="Q17" s="31" t="str">
        <f t="shared" si="7"/>
        <v/>
      </c>
      <c r="R17" s="17" t="str">
        <f t="shared" si="7"/>
        <v/>
      </c>
      <c r="S17" s="17" t="str">
        <f t="shared" si="7"/>
        <v/>
      </c>
      <c r="T17" s="17" t="str">
        <f t="shared" si="7"/>
        <v/>
      </c>
      <c r="U17" s="17" t="str">
        <f t="shared" si="7"/>
        <v/>
      </c>
      <c r="V17" s="17" t="str">
        <f t="shared" si="7"/>
        <v/>
      </c>
      <c r="W17" s="17" t="str">
        <f t="shared" si="7"/>
        <v/>
      </c>
      <c r="X17" s="17" t="str">
        <f t="shared" si="7"/>
        <v/>
      </c>
      <c r="Y17" s="17" t="str">
        <f t="shared" si="7"/>
        <v/>
      </c>
      <c r="Z17" s="17" t="str">
        <f t="shared" si="7"/>
        <v/>
      </c>
      <c r="AA17" s="32" t="str">
        <f t="shared" si="7"/>
        <v/>
      </c>
      <c r="AC17" s="76">
        <f t="shared" si="23"/>
        <v>0</v>
      </c>
    </row>
    <row r="18" spans="1:29" ht="12.75" x14ac:dyDescent="0.35">
      <c r="A18" s="19"/>
      <c r="B18" s="18" t="str">
        <f t="shared" si="8"/>
        <v/>
      </c>
      <c r="C18" s="15"/>
      <c r="D18" s="18"/>
      <c r="E18" s="18" t="str">
        <f t="shared" si="9"/>
        <v/>
      </c>
      <c r="F18" s="16" t="str">
        <f t="shared" si="10"/>
        <v/>
      </c>
      <c r="G18" s="51" t="str">
        <f t="shared" si="11"/>
        <v/>
      </c>
      <c r="H18" s="51" t="str">
        <f t="shared" si="3"/>
        <v/>
      </c>
      <c r="I18" s="51" t="str">
        <f t="shared" si="14"/>
        <v/>
      </c>
      <c r="J18" s="50" t="str">
        <f t="shared" si="5"/>
        <v/>
      </c>
      <c r="K18" s="29"/>
      <c r="L18" s="18" t="str">
        <f t="shared" si="6"/>
        <v/>
      </c>
      <c r="M18" s="77" t="str">
        <f t="shared" si="12"/>
        <v/>
      </c>
      <c r="N18" s="17"/>
      <c r="O18" s="33"/>
      <c r="P18" s="33" t="str">
        <f t="shared" si="13"/>
        <v/>
      </c>
      <c r="Q18" s="31" t="str">
        <f t="shared" si="7"/>
        <v/>
      </c>
      <c r="R18" s="17" t="str">
        <f t="shared" si="7"/>
        <v/>
      </c>
      <c r="S18" s="17" t="str">
        <f t="shared" si="7"/>
        <v/>
      </c>
      <c r="T18" s="17" t="str">
        <f t="shared" si="7"/>
        <v/>
      </c>
      <c r="U18" s="17" t="str">
        <f t="shared" si="7"/>
        <v/>
      </c>
      <c r="V18" s="17" t="str">
        <f t="shared" si="7"/>
        <v/>
      </c>
      <c r="W18" s="17" t="str">
        <f t="shared" si="7"/>
        <v/>
      </c>
      <c r="X18" s="17" t="str">
        <f t="shared" si="7"/>
        <v/>
      </c>
      <c r="Y18" s="17" t="str">
        <f t="shared" si="7"/>
        <v/>
      </c>
      <c r="Z18" s="17" t="str">
        <f t="shared" si="7"/>
        <v/>
      </c>
      <c r="AA18" s="32" t="str">
        <f t="shared" si="7"/>
        <v/>
      </c>
      <c r="AC18" s="76">
        <f t="shared" si="23"/>
        <v>0</v>
      </c>
    </row>
    <row r="19" spans="1:29" ht="12.75" x14ac:dyDescent="0.35">
      <c r="A19" s="19"/>
      <c r="B19" s="18" t="str">
        <f t="shared" si="8"/>
        <v/>
      </c>
      <c r="C19" s="15"/>
      <c r="D19" s="18"/>
      <c r="E19" s="18" t="str">
        <f t="shared" si="9"/>
        <v/>
      </c>
      <c r="F19" s="16" t="str">
        <f t="shared" si="10"/>
        <v/>
      </c>
      <c r="G19" s="51" t="str">
        <f t="shared" si="11"/>
        <v/>
      </c>
      <c r="H19" s="51" t="str">
        <f t="shared" si="3"/>
        <v/>
      </c>
      <c r="I19" s="51" t="str">
        <f t="shared" si="14"/>
        <v/>
      </c>
      <c r="J19" s="50" t="str">
        <f t="shared" si="5"/>
        <v/>
      </c>
      <c r="K19" s="29"/>
      <c r="L19" s="18" t="str">
        <f t="shared" si="6"/>
        <v/>
      </c>
      <c r="M19" s="77" t="str">
        <f t="shared" si="12"/>
        <v/>
      </c>
      <c r="N19" s="17"/>
      <c r="O19" s="33"/>
      <c r="P19" s="33" t="str">
        <f t="shared" si="13"/>
        <v/>
      </c>
      <c r="Q19" s="31" t="str">
        <f t="shared" si="7"/>
        <v/>
      </c>
      <c r="R19" s="17" t="str">
        <f t="shared" si="7"/>
        <v/>
      </c>
      <c r="S19" s="17" t="str">
        <f t="shared" si="7"/>
        <v/>
      </c>
      <c r="T19" s="17" t="str">
        <f t="shared" si="7"/>
        <v/>
      </c>
      <c r="U19" s="17" t="str">
        <f t="shared" si="7"/>
        <v/>
      </c>
      <c r="V19" s="17" t="str">
        <f t="shared" si="7"/>
        <v/>
      </c>
      <c r="W19" s="17" t="str">
        <f t="shared" si="7"/>
        <v/>
      </c>
      <c r="X19" s="17" t="str">
        <f t="shared" si="7"/>
        <v/>
      </c>
      <c r="Y19" s="17" t="str">
        <f t="shared" si="7"/>
        <v/>
      </c>
      <c r="Z19" s="17" t="str">
        <f t="shared" si="7"/>
        <v/>
      </c>
      <c r="AA19" s="32" t="str">
        <f t="shared" si="7"/>
        <v/>
      </c>
      <c r="AC19" s="76">
        <f t="shared" si="23"/>
        <v>0</v>
      </c>
    </row>
    <row r="20" spans="1:29" ht="12.75" x14ac:dyDescent="0.35">
      <c r="A20" s="19"/>
      <c r="B20" s="18" t="str">
        <f t="shared" si="8"/>
        <v/>
      </c>
      <c r="C20" s="15"/>
      <c r="D20" s="18"/>
      <c r="E20" s="18" t="str">
        <f t="shared" si="9"/>
        <v/>
      </c>
      <c r="F20" s="16" t="str">
        <f t="shared" si="10"/>
        <v/>
      </c>
      <c r="G20" s="51" t="str">
        <f t="shared" si="11"/>
        <v/>
      </c>
      <c r="H20" s="51" t="str">
        <f t="shared" si="3"/>
        <v/>
      </c>
      <c r="I20" s="51" t="str">
        <f t="shared" si="14"/>
        <v/>
      </c>
      <c r="J20" s="50" t="str">
        <f t="shared" si="5"/>
        <v/>
      </c>
      <c r="K20" s="29"/>
      <c r="L20" s="18" t="str">
        <f t="shared" si="6"/>
        <v/>
      </c>
      <c r="M20" s="77" t="str">
        <f t="shared" si="12"/>
        <v/>
      </c>
      <c r="N20" s="17"/>
      <c r="O20" s="33"/>
      <c r="P20" s="33" t="str">
        <f t="shared" si="13"/>
        <v/>
      </c>
      <c r="Q20" s="31" t="str">
        <f t="shared" si="7"/>
        <v/>
      </c>
      <c r="R20" s="17" t="str">
        <f t="shared" si="7"/>
        <v/>
      </c>
      <c r="S20" s="17" t="str">
        <f t="shared" si="7"/>
        <v/>
      </c>
      <c r="T20" s="17" t="str">
        <f t="shared" si="7"/>
        <v/>
      </c>
      <c r="U20" s="17" t="str">
        <f t="shared" si="7"/>
        <v/>
      </c>
      <c r="V20" s="17" t="str">
        <f t="shared" si="7"/>
        <v/>
      </c>
      <c r="W20" s="17" t="str">
        <f t="shared" si="7"/>
        <v/>
      </c>
      <c r="X20" s="17" t="str">
        <f t="shared" si="7"/>
        <v/>
      </c>
      <c r="Y20" s="17" t="str">
        <f t="shared" si="7"/>
        <v/>
      </c>
      <c r="Z20" s="17" t="str">
        <f t="shared" si="7"/>
        <v/>
      </c>
      <c r="AA20" s="32" t="str">
        <f t="shared" si="7"/>
        <v/>
      </c>
      <c r="AC20" s="76">
        <f t="shared" si="23"/>
        <v>0</v>
      </c>
    </row>
    <row r="21" spans="1:29" ht="12.75" x14ac:dyDescent="0.35">
      <c r="A21" s="19"/>
      <c r="B21" s="18" t="str">
        <f t="shared" si="8"/>
        <v/>
      </c>
      <c r="C21" s="15"/>
      <c r="D21" s="18"/>
      <c r="E21" s="18" t="str">
        <f t="shared" si="9"/>
        <v/>
      </c>
      <c r="F21" s="16" t="str">
        <f t="shared" si="10"/>
        <v/>
      </c>
      <c r="G21" s="51" t="str">
        <f t="shared" si="11"/>
        <v/>
      </c>
      <c r="H21" s="51" t="str">
        <f t="shared" si="3"/>
        <v/>
      </c>
      <c r="I21" s="51" t="str">
        <f t="shared" si="14"/>
        <v/>
      </c>
      <c r="J21" s="50" t="str">
        <f t="shared" si="5"/>
        <v/>
      </c>
      <c r="K21" s="29"/>
      <c r="L21" s="18" t="str">
        <f t="shared" si="6"/>
        <v/>
      </c>
      <c r="M21" s="77" t="str">
        <f t="shared" si="12"/>
        <v/>
      </c>
      <c r="N21" s="17"/>
      <c r="O21" s="33"/>
      <c r="P21" s="33" t="str">
        <f t="shared" si="13"/>
        <v/>
      </c>
      <c r="Q21" s="31" t="str">
        <f t="shared" si="7"/>
        <v/>
      </c>
      <c r="R21" s="17" t="str">
        <f t="shared" si="7"/>
        <v/>
      </c>
      <c r="S21" s="17" t="str">
        <f t="shared" si="7"/>
        <v/>
      </c>
      <c r="T21" s="17" t="str">
        <f t="shared" si="7"/>
        <v/>
      </c>
      <c r="U21" s="17" t="str">
        <f t="shared" si="7"/>
        <v/>
      </c>
      <c r="V21" s="17" t="str">
        <f t="shared" si="7"/>
        <v/>
      </c>
      <c r="W21" s="17" t="str">
        <f t="shared" si="7"/>
        <v/>
      </c>
      <c r="X21" s="17" t="str">
        <f t="shared" si="7"/>
        <v/>
      </c>
      <c r="Y21" s="17" t="str">
        <f t="shared" si="7"/>
        <v/>
      </c>
      <c r="Z21" s="17" t="str">
        <f t="shared" si="7"/>
        <v/>
      </c>
      <c r="AA21" s="32" t="str">
        <f t="shared" si="7"/>
        <v/>
      </c>
      <c r="AC21" s="76">
        <f t="shared" si="23"/>
        <v>0</v>
      </c>
    </row>
    <row r="22" spans="1:29" ht="12.75" x14ac:dyDescent="0.35">
      <c r="A22" s="19"/>
      <c r="B22" s="18" t="str">
        <f t="shared" si="8"/>
        <v/>
      </c>
      <c r="C22" s="15"/>
      <c r="D22" s="18"/>
      <c r="E22" s="18" t="str">
        <f t="shared" si="9"/>
        <v/>
      </c>
      <c r="F22" s="16" t="str">
        <f t="shared" si="10"/>
        <v/>
      </c>
      <c r="G22" s="51" t="str">
        <f t="shared" si="11"/>
        <v/>
      </c>
      <c r="H22" s="51" t="str">
        <f t="shared" si="3"/>
        <v/>
      </c>
      <c r="I22" s="51" t="str">
        <f t="shared" si="14"/>
        <v/>
      </c>
      <c r="J22" s="50" t="str">
        <f t="shared" si="5"/>
        <v/>
      </c>
      <c r="K22" s="29"/>
      <c r="L22" s="18" t="str">
        <f t="shared" si="6"/>
        <v/>
      </c>
      <c r="M22" s="77" t="str">
        <f t="shared" si="12"/>
        <v/>
      </c>
      <c r="N22" s="17"/>
      <c r="O22" s="33"/>
      <c r="P22" s="33" t="str">
        <f t="shared" si="13"/>
        <v/>
      </c>
      <c r="Q22" s="31" t="str">
        <f t="shared" si="7"/>
        <v/>
      </c>
      <c r="R22" s="17" t="str">
        <f t="shared" si="7"/>
        <v/>
      </c>
      <c r="S22" s="17" t="str">
        <f t="shared" si="7"/>
        <v/>
      </c>
      <c r="T22" s="17" t="str">
        <f t="shared" si="7"/>
        <v/>
      </c>
      <c r="U22" s="17" t="str">
        <f t="shared" si="7"/>
        <v/>
      </c>
      <c r="V22" s="17" t="str">
        <f t="shared" si="7"/>
        <v/>
      </c>
      <c r="W22" s="17" t="str">
        <f t="shared" si="7"/>
        <v/>
      </c>
      <c r="X22" s="17" t="str">
        <f t="shared" si="7"/>
        <v/>
      </c>
      <c r="Y22" s="17" t="str">
        <f t="shared" si="7"/>
        <v/>
      </c>
      <c r="Z22" s="17" t="str">
        <f t="shared" si="7"/>
        <v/>
      </c>
      <c r="AA22" s="32" t="str">
        <f t="shared" si="7"/>
        <v/>
      </c>
      <c r="AC22" s="76">
        <f t="shared" ref="AC22:AC24" si="24">SUM(M22:AA22)</f>
        <v>0</v>
      </c>
    </row>
    <row r="23" spans="1:29" ht="12.75" x14ac:dyDescent="0.35">
      <c r="A23" s="20"/>
      <c r="B23" s="21" t="str">
        <f t="shared" si="8"/>
        <v/>
      </c>
      <c r="C23" s="22"/>
      <c r="D23" s="18"/>
      <c r="E23" s="18" t="str">
        <f t="shared" si="9"/>
        <v/>
      </c>
      <c r="F23" s="16" t="str">
        <f t="shared" si="10"/>
        <v/>
      </c>
      <c r="G23" s="52" t="str">
        <f t="shared" si="11"/>
        <v/>
      </c>
      <c r="H23" s="52" t="str">
        <f t="shared" si="3"/>
        <v/>
      </c>
      <c r="I23" s="52" t="str">
        <f t="shared" si="14"/>
        <v/>
      </c>
      <c r="J23" s="50" t="str">
        <f t="shared" si="5"/>
        <v/>
      </c>
      <c r="K23" s="34"/>
      <c r="L23" s="21" t="str">
        <f t="shared" si="6"/>
        <v/>
      </c>
      <c r="M23" s="77" t="str">
        <f t="shared" si="12"/>
        <v/>
      </c>
      <c r="N23" s="17"/>
      <c r="O23" s="33"/>
      <c r="P23" s="33" t="str">
        <f t="shared" si="13"/>
        <v/>
      </c>
      <c r="Q23" s="31" t="str">
        <f t="shared" si="7"/>
        <v/>
      </c>
      <c r="R23" s="17" t="str">
        <f t="shared" si="7"/>
        <v/>
      </c>
      <c r="S23" s="17" t="str">
        <f t="shared" si="7"/>
        <v/>
      </c>
      <c r="T23" s="17" t="str">
        <f t="shared" si="7"/>
        <v/>
      </c>
      <c r="U23" s="17" t="str">
        <f t="shared" si="7"/>
        <v/>
      </c>
      <c r="V23" s="17" t="str">
        <f t="shared" si="7"/>
        <v/>
      </c>
      <c r="W23" s="17" t="str">
        <f t="shared" si="7"/>
        <v/>
      </c>
      <c r="X23" s="17" t="str">
        <f t="shared" si="7"/>
        <v/>
      </c>
      <c r="Y23" s="17" t="str">
        <f t="shared" si="7"/>
        <v/>
      </c>
      <c r="Z23" s="17" t="str">
        <f t="shared" si="7"/>
        <v/>
      </c>
      <c r="AA23" s="32" t="str">
        <f t="shared" si="7"/>
        <v/>
      </c>
      <c r="AC23" s="76">
        <f t="shared" si="24"/>
        <v>0</v>
      </c>
    </row>
    <row r="24" spans="1:29" ht="13.15" thickBot="1" x14ac:dyDescent="0.4">
      <c r="A24" s="20"/>
      <c r="B24" s="21" t="str">
        <f t="shared" si="8"/>
        <v/>
      </c>
      <c r="C24" s="22"/>
      <c r="D24" s="21"/>
      <c r="E24" s="18" t="str">
        <f t="shared" si="9"/>
        <v/>
      </c>
      <c r="F24" s="16" t="str">
        <f t="shared" si="10"/>
        <v/>
      </c>
      <c r="G24" s="52" t="str">
        <f t="shared" si="11"/>
        <v/>
      </c>
      <c r="H24" s="52" t="str">
        <f t="shared" si="3"/>
        <v/>
      </c>
      <c r="I24" s="52" t="str">
        <f t="shared" si="14"/>
        <v/>
      </c>
      <c r="J24" s="50" t="str">
        <f t="shared" si="5"/>
        <v/>
      </c>
      <c r="K24" s="34"/>
      <c r="L24" s="21" t="str">
        <f t="shared" si="6"/>
        <v/>
      </c>
      <c r="M24" s="77" t="str">
        <f t="shared" si="12"/>
        <v/>
      </c>
      <c r="N24" s="17"/>
      <c r="O24" s="33"/>
      <c r="P24" s="33" t="str">
        <f t="shared" si="13"/>
        <v/>
      </c>
      <c r="Q24" s="35" t="str">
        <f t="shared" si="7"/>
        <v/>
      </c>
      <c r="R24" s="36" t="str">
        <f t="shared" si="7"/>
        <v/>
      </c>
      <c r="S24" s="36" t="str">
        <f t="shared" si="7"/>
        <v/>
      </c>
      <c r="T24" s="36" t="str">
        <f t="shared" si="7"/>
        <v/>
      </c>
      <c r="U24" s="36" t="str">
        <f t="shared" si="7"/>
        <v/>
      </c>
      <c r="V24" s="36" t="str">
        <f t="shared" si="7"/>
        <v/>
      </c>
      <c r="W24" s="36" t="str">
        <f t="shared" si="7"/>
        <v/>
      </c>
      <c r="X24" s="36" t="str">
        <f t="shared" si="7"/>
        <v/>
      </c>
      <c r="Y24" s="36" t="str">
        <f t="shared" si="7"/>
        <v/>
      </c>
      <c r="Z24" s="36" t="str">
        <f t="shared" si="7"/>
        <v/>
      </c>
      <c r="AA24" s="37" t="str">
        <f t="shared" si="7"/>
        <v/>
      </c>
      <c r="AC24" s="76">
        <f t="shared" si="24"/>
        <v>0</v>
      </c>
    </row>
    <row r="25" spans="1:29" ht="13.5" thickTop="1" thickBot="1" x14ac:dyDescent="0.4">
      <c r="A25" s="47" t="s">
        <v>36</v>
      </c>
      <c r="B25" s="46">
        <f>COUNTA(A3:A24)</f>
        <v>0</v>
      </c>
      <c r="C25" s="46"/>
      <c r="D25" s="46"/>
      <c r="E25" s="46"/>
      <c r="F25" s="46"/>
      <c r="G25" s="48">
        <f>SUM(G3:G24)</f>
        <v>0</v>
      </c>
      <c r="H25" s="48">
        <f>SUM(H3:H24)</f>
        <v>0</v>
      </c>
      <c r="I25" s="48">
        <f>SUM(I3:I24)</f>
        <v>0</v>
      </c>
      <c r="J25" s="48">
        <f>SUM(J3:J24)</f>
        <v>0</v>
      </c>
      <c r="K25" s="46">
        <f>COUNTA(K3:K24)</f>
        <v>0</v>
      </c>
      <c r="L25" s="46">
        <f>COUNTIF(L$3:L$24,"&lt;&gt;N/A")-COUNTBLANK(L$3:L$24)</f>
        <v>0</v>
      </c>
      <c r="M25" s="46">
        <f>COUNTIF(M$3:M$24,"Y")</f>
        <v>0</v>
      </c>
      <c r="N25" s="46">
        <f>COUNTIF(N$3:N$24,"Y")</f>
        <v>0</v>
      </c>
      <c r="O25" s="46">
        <f>COUNTIF(O$3:O$24,"Y")</f>
        <v>0</v>
      </c>
      <c r="P25" s="49">
        <f>COUNTIF(P$3:P$24,"Y")</f>
        <v>0</v>
      </c>
      <c r="Q25" s="46">
        <f t="shared" ref="Q25:AA25" si="25">SUM(Q$3:Q$24)</f>
        <v>0</v>
      </c>
      <c r="R25" s="46">
        <f t="shared" si="25"/>
        <v>0</v>
      </c>
      <c r="S25" s="46">
        <f t="shared" si="25"/>
        <v>0</v>
      </c>
      <c r="T25" s="46">
        <f t="shared" si="25"/>
        <v>0</v>
      </c>
      <c r="U25" s="46">
        <f t="shared" si="25"/>
        <v>0</v>
      </c>
      <c r="V25" s="46">
        <f t="shared" si="25"/>
        <v>0</v>
      </c>
      <c r="W25" s="46">
        <f t="shared" si="25"/>
        <v>0</v>
      </c>
      <c r="X25" s="46">
        <f t="shared" si="25"/>
        <v>0</v>
      </c>
      <c r="Y25" s="46">
        <f t="shared" si="25"/>
        <v>0</v>
      </c>
      <c r="Z25" s="46">
        <f t="shared" si="25"/>
        <v>0</v>
      </c>
      <c r="AA25" s="46">
        <f t="shared" si="25"/>
        <v>0</v>
      </c>
    </row>
    <row r="26" spans="1:29" ht="13.15" thickTop="1" x14ac:dyDescent="0.35">
      <c r="A26" s="3"/>
      <c r="B26" s="4"/>
      <c r="C26" s="4"/>
      <c r="D26" s="4"/>
      <c r="E26" s="4"/>
      <c r="F26" s="4"/>
      <c r="G26" s="5"/>
      <c r="H26" s="5"/>
      <c r="I26" s="5"/>
      <c r="J26" s="4"/>
      <c r="K26" s="3"/>
      <c r="L26" s="3"/>
      <c r="M26" s="4"/>
      <c r="N26" s="4"/>
      <c r="O26" s="4"/>
      <c r="P26" s="4"/>
      <c r="Q26" s="4"/>
      <c r="R26" s="4"/>
      <c r="S26" s="4"/>
      <c r="T26" s="4"/>
      <c r="U26" s="4"/>
      <c r="V26" s="4"/>
      <c r="W26" s="4"/>
      <c r="X26" s="4"/>
      <c r="Y26" s="4"/>
      <c r="Z26" s="4"/>
      <c r="AA26" s="4"/>
    </row>
    <row r="27" spans="1:29" ht="12.75" x14ac:dyDescent="0.35">
      <c r="A27" s="3"/>
      <c r="B27" s="4"/>
      <c r="C27" s="4"/>
      <c r="D27" s="4"/>
      <c r="E27" s="4"/>
      <c r="F27" s="4"/>
      <c r="G27" s="5"/>
      <c r="H27" s="5"/>
      <c r="I27" s="5"/>
      <c r="J27" s="4"/>
      <c r="K27" s="7"/>
    </row>
    <row r="28" spans="1:29" ht="62.25" customHeight="1" x14ac:dyDescent="0.35">
      <c r="A28" s="83" t="s">
        <v>65</v>
      </c>
      <c r="B28" s="81"/>
      <c r="C28" s="81"/>
      <c r="D28" s="81"/>
      <c r="E28" s="81"/>
      <c r="F28" s="81"/>
      <c r="G28" s="5"/>
      <c r="H28" s="5"/>
      <c r="I28" s="5"/>
      <c r="J28" s="4"/>
      <c r="K28" s="7"/>
    </row>
    <row r="29" spans="1:29" ht="12.75" x14ac:dyDescent="0.35">
      <c r="A29" s="3"/>
      <c r="B29" s="4"/>
      <c r="C29" s="4"/>
      <c r="D29" s="4"/>
      <c r="E29" s="4"/>
      <c r="F29" s="4"/>
      <c r="G29" s="5"/>
      <c r="H29" s="5"/>
      <c r="I29" s="5"/>
      <c r="J29" s="4"/>
      <c r="K29" s="7"/>
    </row>
    <row r="30" spans="1:29" ht="12.75" x14ac:dyDescent="0.35">
      <c r="A30" s="3"/>
      <c r="B30" s="4"/>
      <c r="C30" s="4"/>
      <c r="D30" s="4"/>
      <c r="E30" s="4"/>
      <c r="F30" s="4"/>
      <c r="G30" s="5"/>
      <c r="H30" s="5"/>
      <c r="I30" s="5"/>
      <c r="J30" s="4"/>
      <c r="K30" s="7"/>
    </row>
    <row r="31" spans="1:29" ht="12.75" x14ac:dyDescent="0.35">
      <c r="A31" s="3"/>
      <c r="B31" s="4"/>
      <c r="C31" s="4"/>
      <c r="D31" s="4"/>
      <c r="E31" s="4"/>
      <c r="F31" s="4"/>
      <c r="G31" s="5"/>
      <c r="H31" s="5"/>
      <c r="I31" s="5"/>
      <c r="J31" s="4"/>
      <c r="K31" s="7"/>
    </row>
    <row r="32" spans="1:29" ht="12.75" x14ac:dyDescent="0.35">
      <c r="A32" s="3"/>
      <c r="B32" s="4"/>
      <c r="C32" s="4"/>
      <c r="D32" s="4"/>
      <c r="E32" s="4"/>
      <c r="F32" s="4"/>
      <c r="G32" s="5"/>
      <c r="H32" s="5"/>
      <c r="I32" s="5"/>
      <c r="J32" s="4"/>
      <c r="K32" s="7"/>
    </row>
    <row r="33" spans="1:11" ht="12.75" x14ac:dyDescent="0.35">
      <c r="A33" s="3"/>
      <c r="B33" s="4"/>
      <c r="C33" s="4"/>
      <c r="D33" s="4"/>
      <c r="E33" s="4"/>
      <c r="F33" s="4"/>
      <c r="G33" s="5"/>
      <c r="H33" s="5"/>
      <c r="I33" s="5"/>
      <c r="J33" s="4"/>
      <c r="K33" s="7"/>
    </row>
    <row r="34" spans="1:11" ht="12.75" x14ac:dyDescent="0.35">
      <c r="A34" s="3"/>
      <c r="B34" s="4"/>
      <c r="C34" s="4"/>
      <c r="D34" s="4"/>
      <c r="E34" s="4"/>
      <c r="F34" s="4"/>
      <c r="G34" s="5"/>
      <c r="H34" s="5"/>
      <c r="I34" s="5"/>
      <c r="J34" s="4"/>
      <c r="K34" s="7"/>
    </row>
    <row r="35" spans="1:11" ht="12.75" x14ac:dyDescent="0.35">
      <c r="A35" s="3"/>
      <c r="B35" s="4"/>
      <c r="C35" s="4"/>
      <c r="D35" s="4"/>
      <c r="E35" s="4"/>
      <c r="F35" s="4"/>
      <c r="G35" s="5"/>
      <c r="H35" s="5"/>
      <c r="I35" s="5"/>
      <c r="J35" s="4"/>
      <c r="K35" s="7"/>
    </row>
    <row r="36" spans="1:11" ht="12.75" x14ac:dyDescent="0.35">
      <c r="A36" s="3"/>
      <c r="B36" s="4"/>
      <c r="C36" s="4"/>
      <c r="D36" s="4"/>
      <c r="E36" s="4"/>
      <c r="F36" s="4"/>
      <c r="G36" s="5"/>
      <c r="H36" s="5"/>
      <c r="I36" s="5"/>
      <c r="J36" s="4"/>
      <c r="K36" s="7"/>
    </row>
    <row r="37" spans="1:11" ht="12.75" x14ac:dyDescent="0.35">
      <c r="A37" s="3"/>
      <c r="B37" s="4"/>
      <c r="C37" s="4"/>
      <c r="D37" s="4"/>
      <c r="E37" s="4"/>
      <c r="F37" s="4"/>
      <c r="G37" s="5"/>
      <c r="H37" s="5"/>
      <c r="I37" s="5"/>
      <c r="J37" s="4"/>
      <c r="K37" s="7"/>
    </row>
    <row r="38" spans="1:11" ht="12.75" x14ac:dyDescent="0.35">
      <c r="A38" s="3"/>
      <c r="B38" s="4"/>
      <c r="C38" s="4"/>
      <c r="D38" s="4"/>
      <c r="E38" s="4"/>
      <c r="F38" s="4"/>
      <c r="G38" s="5"/>
      <c r="H38" s="5"/>
      <c r="I38" s="5"/>
      <c r="J38" s="4"/>
      <c r="K38" s="7"/>
    </row>
    <row r="39" spans="1:11" ht="12.75" x14ac:dyDescent="0.35">
      <c r="A39" s="3"/>
      <c r="B39" s="4"/>
      <c r="C39" s="4"/>
      <c r="D39" s="4"/>
      <c r="E39" s="4"/>
      <c r="F39" s="4"/>
      <c r="G39" s="5"/>
      <c r="H39" s="5"/>
      <c r="I39" s="5"/>
      <c r="J39" s="4"/>
      <c r="K39" s="7"/>
    </row>
    <row r="40" spans="1:11" ht="12.75" x14ac:dyDescent="0.35">
      <c r="A40" s="3"/>
      <c r="B40" s="4"/>
      <c r="C40" s="4"/>
      <c r="D40" s="4"/>
      <c r="E40" s="4"/>
      <c r="F40" s="4"/>
      <c r="G40" s="5"/>
      <c r="H40" s="5"/>
      <c r="I40" s="5"/>
      <c r="J40" s="4"/>
      <c r="K40" s="7"/>
    </row>
    <row r="41" spans="1:11" ht="12.75" x14ac:dyDescent="0.35">
      <c r="A41" s="3"/>
      <c r="B41" s="4"/>
      <c r="C41" s="4"/>
      <c r="D41" s="4"/>
      <c r="E41" s="4"/>
      <c r="F41" s="4"/>
      <c r="G41" s="5"/>
      <c r="H41" s="5"/>
      <c r="I41" s="5"/>
      <c r="J41" s="4"/>
      <c r="K41" s="7"/>
    </row>
    <row r="42" spans="1:11" ht="12.75" x14ac:dyDescent="0.35">
      <c r="A42" s="3"/>
      <c r="B42" s="4"/>
      <c r="C42" s="4"/>
      <c r="D42" s="4"/>
      <c r="E42" s="4"/>
      <c r="F42" s="4"/>
      <c r="G42" s="5"/>
      <c r="H42" s="5"/>
      <c r="I42" s="5"/>
      <c r="J42" s="4"/>
      <c r="K42" s="7"/>
    </row>
    <row r="43" spans="1:11" ht="12.75" x14ac:dyDescent="0.35">
      <c r="G43" s="5"/>
      <c r="H43" s="5"/>
      <c r="I43" s="5"/>
      <c r="J43" s="4"/>
      <c r="K43" s="3"/>
    </row>
    <row r="44" spans="1:11" ht="12.75" x14ac:dyDescent="0.35">
      <c r="G44" s="5"/>
      <c r="H44" s="5"/>
      <c r="I44" s="5"/>
      <c r="J44" s="4"/>
      <c r="K44" s="3"/>
    </row>
    <row r="45" spans="1:11" ht="12.75" x14ac:dyDescent="0.35">
      <c r="G45" s="5"/>
      <c r="H45" s="5"/>
      <c r="I45" s="5"/>
      <c r="J45" s="4"/>
      <c r="K45" s="3"/>
    </row>
    <row r="46" spans="1:11" ht="12.75" x14ac:dyDescent="0.35">
      <c r="G46" s="5"/>
      <c r="H46" s="5"/>
      <c r="I46" s="5"/>
      <c r="J46" s="4"/>
      <c r="K46" s="3"/>
    </row>
    <row r="47" spans="1:11" ht="12.75" x14ac:dyDescent="0.35">
      <c r="G47" s="5"/>
      <c r="H47" s="5"/>
      <c r="I47" s="5"/>
      <c r="J47" s="4"/>
      <c r="K47" s="3"/>
    </row>
    <row r="48" spans="1:11" ht="12.75" x14ac:dyDescent="0.35">
      <c r="G48" s="5"/>
      <c r="H48" s="5"/>
      <c r="I48" s="5"/>
      <c r="J48" s="4"/>
      <c r="K48" s="3"/>
    </row>
    <row r="49" spans="1:27" ht="12.75" x14ac:dyDescent="0.35">
      <c r="G49" s="5"/>
      <c r="H49" s="5"/>
      <c r="I49" s="5"/>
      <c r="J49" s="4"/>
      <c r="K49" s="3"/>
      <c r="L49" s="3"/>
      <c r="M49" s="4"/>
      <c r="N49" s="4"/>
      <c r="O49" s="4"/>
      <c r="P49" s="4"/>
      <c r="Q49" s="4"/>
      <c r="R49" s="4"/>
      <c r="S49" s="4"/>
      <c r="T49" s="4"/>
      <c r="U49" s="4"/>
      <c r="V49" s="4"/>
      <c r="W49" s="4"/>
      <c r="X49" s="4"/>
      <c r="Y49" s="4"/>
      <c r="Z49" s="4"/>
      <c r="AA49" s="4"/>
    </row>
    <row r="50" spans="1:27" ht="12.75" x14ac:dyDescent="0.35">
      <c r="G50" s="5"/>
      <c r="H50" s="5"/>
      <c r="I50" s="5"/>
      <c r="J50" s="4"/>
      <c r="K50" s="3"/>
      <c r="L50" s="3"/>
      <c r="M50" s="4"/>
      <c r="N50" s="4"/>
      <c r="O50" s="4"/>
      <c r="P50" s="4"/>
      <c r="Q50" s="4"/>
      <c r="R50" s="4"/>
      <c r="S50" s="4"/>
      <c r="T50" s="4"/>
      <c r="U50" s="4"/>
      <c r="V50" s="4"/>
      <c r="W50" s="4"/>
      <c r="X50" s="4"/>
      <c r="Y50" s="4"/>
      <c r="Z50" s="4"/>
      <c r="AA50" s="4"/>
    </row>
    <row r="51" spans="1:27" ht="12.75" x14ac:dyDescent="0.35">
      <c r="G51" s="5"/>
      <c r="H51" s="5"/>
      <c r="I51" s="5"/>
      <c r="J51" s="4"/>
      <c r="K51" s="3"/>
      <c r="L51" s="3"/>
      <c r="M51" s="4"/>
      <c r="N51" s="4"/>
      <c r="O51" s="4"/>
      <c r="P51" s="4"/>
      <c r="Q51" s="4"/>
      <c r="R51" s="4"/>
      <c r="S51" s="4"/>
      <c r="T51" s="4"/>
      <c r="U51" s="4"/>
      <c r="V51" s="4"/>
      <c r="W51" s="4"/>
      <c r="X51" s="4"/>
      <c r="Y51" s="4"/>
      <c r="Z51" s="4"/>
      <c r="AA51" s="4"/>
    </row>
    <row r="52" spans="1:27" ht="15.75" customHeight="1" x14ac:dyDescent="0.35">
      <c r="A52" s="53" t="s">
        <v>32</v>
      </c>
      <c r="B52" s="54"/>
      <c r="C52" s="55">
        <f>COUNTIFS(C$3:C$24,"M",E$3:E$24,"YP")</f>
        <v>0</v>
      </c>
      <c r="D52" s="54"/>
      <c r="E52" s="54"/>
      <c r="F52" s="54"/>
      <c r="G52" s="55"/>
      <c r="H52" s="55"/>
      <c r="I52" s="55"/>
      <c r="J52" s="55"/>
      <c r="K52" s="56"/>
      <c r="L52" s="54">
        <v>4</v>
      </c>
      <c r="M52" s="54"/>
      <c r="N52" s="54"/>
      <c r="O52" s="54"/>
      <c r="P52" s="54"/>
      <c r="Q52" s="54">
        <f t="shared" ref="Q52:AA56" si="26">COUNTIF(Q$3:Q$24,$L52)</f>
        <v>0</v>
      </c>
      <c r="R52" s="54">
        <f t="shared" si="26"/>
        <v>0</v>
      </c>
      <c r="S52" s="54">
        <f t="shared" si="26"/>
        <v>0</v>
      </c>
      <c r="T52" s="54">
        <f t="shared" si="26"/>
        <v>0</v>
      </c>
      <c r="U52" s="54">
        <f t="shared" si="26"/>
        <v>0</v>
      </c>
      <c r="V52" s="54">
        <f t="shared" si="26"/>
        <v>0</v>
      </c>
      <c r="W52" s="54">
        <f t="shared" si="26"/>
        <v>0</v>
      </c>
      <c r="X52" s="54">
        <f t="shared" si="26"/>
        <v>0</v>
      </c>
      <c r="Y52" s="54">
        <f t="shared" si="26"/>
        <v>0</v>
      </c>
      <c r="Z52" s="54">
        <f t="shared" si="26"/>
        <v>0</v>
      </c>
      <c r="AA52" s="54">
        <f t="shared" si="26"/>
        <v>0</v>
      </c>
    </row>
    <row r="53" spans="1:27" ht="15.75" customHeight="1" x14ac:dyDescent="0.35">
      <c r="A53" s="53" t="s">
        <v>33</v>
      </c>
      <c r="B53" s="54"/>
      <c r="C53" s="55">
        <f>COUNTIFS(C$3:C$24,"F",E$3:E$24,"YP")</f>
        <v>0</v>
      </c>
      <c r="D53" s="54"/>
      <c r="E53" s="54"/>
      <c r="F53" s="54"/>
      <c r="G53" s="55"/>
      <c r="H53" s="55"/>
      <c r="I53" s="55"/>
      <c r="J53" s="55"/>
      <c r="K53" s="56"/>
      <c r="L53" s="54">
        <v>3</v>
      </c>
      <c r="M53" s="54"/>
      <c r="N53" s="54"/>
      <c r="O53" s="54"/>
      <c r="P53" s="54"/>
      <c r="Q53" s="54">
        <f t="shared" si="26"/>
        <v>0</v>
      </c>
      <c r="R53" s="54">
        <f t="shared" si="26"/>
        <v>0</v>
      </c>
      <c r="S53" s="54">
        <f t="shared" si="26"/>
        <v>0</v>
      </c>
      <c r="T53" s="54">
        <f t="shared" si="26"/>
        <v>0</v>
      </c>
      <c r="U53" s="54">
        <f t="shared" si="26"/>
        <v>0</v>
      </c>
      <c r="V53" s="54">
        <f t="shared" si="26"/>
        <v>0</v>
      </c>
      <c r="W53" s="54">
        <f t="shared" si="26"/>
        <v>0</v>
      </c>
      <c r="X53" s="54">
        <f t="shared" si="26"/>
        <v>0</v>
      </c>
      <c r="Y53" s="54">
        <f t="shared" si="26"/>
        <v>0</v>
      </c>
      <c r="Z53" s="54">
        <f t="shared" si="26"/>
        <v>0</v>
      </c>
      <c r="AA53" s="54">
        <f t="shared" si="26"/>
        <v>0</v>
      </c>
    </row>
    <row r="54" spans="1:27" ht="15.75" customHeight="1" x14ac:dyDescent="0.35">
      <c r="A54" s="53" t="s">
        <v>37</v>
      </c>
      <c r="B54" s="54"/>
      <c r="C54" s="55">
        <f>COUNTIFS(C$3:C$24,"M",D$3:D$24,"&gt;=15",E$3:E$24,"YP")</f>
        <v>0</v>
      </c>
      <c r="D54" s="54"/>
      <c r="E54" s="54"/>
      <c r="F54" s="54"/>
      <c r="G54" s="55"/>
      <c r="H54" s="55"/>
      <c r="I54" s="55"/>
      <c r="J54" s="55"/>
      <c r="K54" s="56"/>
      <c r="L54" s="57">
        <v>2</v>
      </c>
      <c r="M54" s="54"/>
      <c r="N54" s="54"/>
      <c r="O54" s="54"/>
      <c r="P54" s="54"/>
      <c r="Q54" s="54">
        <f t="shared" si="26"/>
        <v>0</v>
      </c>
      <c r="R54" s="54">
        <f t="shared" si="26"/>
        <v>0</v>
      </c>
      <c r="S54" s="54">
        <f t="shared" si="26"/>
        <v>0</v>
      </c>
      <c r="T54" s="54">
        <f t="shared" si="26"/>
        <v>0</v>
      </c>
      <c r="U54" s="54">
        <f t="shared" si="26"/>
        <v>0</v>
      </c>
      <c r="V54" s="54">
        <f t="shared" si="26"/>
        <v>0</v>
      </c>
      <c r="W54" s="54">
        <f t="shared" si="26"/>
        <v>0</v>
      </c>
      <c r="X54" s="54">
        <f t="shared" si="26"/>
        <v>0</v>
      </c>
      <c r="Y54" s="54">
        <f t="shared" si="26"/>
        <v>0</v>
      </c>
      <c r="Z54" s="54">
        <f t="shared" si="26"/>
        <v>0</v>
      </c>
      <c r="AA54" s="54">
        <f t="shared" si="26"/>
        <v>0</v>
      </c>
    </row>
    <row r="55" spans="1:27" ht="15.75" customHeight="1" x14ac:dyDescent="0.35">
      <c r="A55" s="53" t="s">
        <v>38</v>
      </c>
      <c r="B55" s="54"/>
      <c r="C55" s="55">
        <f>COUNTIFS(C$3:C$24,"F",D$3:D$24,"&gt;=15",E$3:E$24,"YP")</f>
        <v>0</v>
      </c>
      <c r="D55" s="54"/>
      <c r="E55" s="54"/>
      <c r="F55" s="54"/>
      <c r="G55" s="55"/>
      <c r="H55" s="55"/>
      <c r="I55" s="55"/>
      <c r="J55" s="55"/>
      <c r="K55" s="56"/>
      <c r="L55" s="54">
        <v>1</v>
      </c>
      <c r="M55" s="54"/>
      <c r="N55" s="54"/>
      <c r="O55" s="54"/>
      <c r="P55" s="54"/>
      <c r="Q55" s="54">
        <f t="shared" si="26"/>
        <v>0</v>
      </c>
      <c r="R55" s="54">
        <f t="shared" si="26"/>
        <v>0</v>
      </c>
      <c r="S55" s="54">
        <f t="shared" si="26"/>
        <v>0</v>
      </c>
      <c r="T55" s="54">
        <f t="shared" si="26"/>
        <v>0</v>
      </c>
      <c r="U55" s="54">
        <f t="shared" si="26"/>
        <v>0</v>
      </c>
      <c r="V55" s="54">
        <f t="shared" si="26"/>
        <v>0</v>
      </c>
      <c r="W55" s="54">
        <f t="shared" si="26"/>
        <v>0</v>
      </c>
      <c r="X55" s="54">
        <f t="shared" si="26"/>
        <v>0</v>
      </c>
      <c r="Y55" s="54">
        <f t="shared" si="26"/>
        <v>0</v>
      </c>
      <c r="Z55" s="54">
        <f t="shared" si="26"/>
        <v>0</v>
      </c>
      <c r="AA55" s="54">
        <f t="shared" si="26"/>
        <v>0</v>
      </c>
    </row>
    <row r="56" spans="1:27" ht="15.75" customHeight="1" x14ac:dyDescent="0.35">
      <c r="A56" s="53" t="s">
        <v>34</v>
      </c>
      <c r="B56" s="54"/>
      <c r="C56" s="55">
        <f>COUNTIFS(C$3:C$24,"M",E$3:E$24,"L")</f>
        <v>0</v>
      </c>
      <c r="D56" s="54"/>
      <c r="E56" s="54"/>
      <c r="F56" s="54"/>
      <c r="G56" s="55"/>
      <c r="H56" s="55"/>
      <c r="I56" s="55"/>
      <c r="J56" s="55"/>
      <c r="K56" s="56"/>
      <c r="L56" s="54">
        <v>0</v>
      </c>
      <c r="M56" s="54"/>
      <c r="N56" s="54"/>
      <c r="O56" s="54"/>
      <c r="P56" s="54"/>
      <c r="Q56" s="54">
        <f t="shared" si="26"/>
        <v>0</v>
      </c>
      <c r="R56" s="54">
        <f t="shared" si="26"/>
        <v>0</v>
      </c>
      <c r="S56" s="54">
        <f t="shared" si="26"/>
        <v>0</v>
      </c>
      <c r="T56" s="54">
        <f t="shared" si="26"/>
        <v>0</v>
      </c>
      <c r="U56" s="54">
        <f t="shared" si="26"/>
        <v>0</v>
      </c>
      <c r="V56" s="54">
        <f t="shared" si="26"/>
        <v>0</v>
      </c>
      <c r="W56" s="54">
        <f t="shared" si="26"/>
        <v>0</v>
      </c>
      <c r="X56" s="54">
        <f t="shared" si="26"/>
        <v>0</v>
      </c>
      <c r="Y56" s="54">
        <f t="shared" si="26"/>
        <v>0</v>
      </c>
      <c r="Z56" s="54">
        <f t="shared" si="26"/>
        <v>0</v>
      </c>
      <c r="AA56" s="54">
        <f t="shared" si="26"/>
        <v>0</v>
      </c>
    </row>
    <row r="57" spans="1:27" ht="15.75" customHeight="1" x14ac:dyDescent="0.35">
      <c r="A57" s="53" t="s">
        <v>35</v>
      </c>
      <c r="B57" s="54"/>
      <c r="C57" s="55">
        <f>COUNTIFS(C$3:C$24,"F",E$3:E$24,"L")</f>
        <v>0</v>
      </c>
      <c r="D57" s="54"/>
      <c r="E57" s="54"/>
      <c r="F57" s="54"/>
      <c r="G57" s="55"/>
      <c r="H57" s="55"/>
      <c r="I57" s="55"/>
      <c r="J57" s="55"/>
      <c r="K57" s="56"/>
      <c r="L57" s="58"/>
      <c r="M57" s="54"/>
      <c r="N57" s="54"/>
      <c r="O57" s="54"/>
      <c r="P57" s="54"/>
      <c r="Q57" s="54"/>
      <c r="R57" s="54"/>
      <c r="S57" s="54"/>
      <c r="T57" s="54"/>
      <c r="U57" s="54"/>
      <c r="V57" s="54"/>
      <c r="W57" s="54"/>
      <c r="X57" s="54"/>
      <c r="Y57" s="54"/>
      <c r="Z57" s="54"/>
      <c r="AA57" s="54"/>
    </row>
    <row r="58" spans="1:27" ht="15.75" customHeight="1" x14ac:dyDescent="0.35">
      <c r="A58" s="53" t="s">
        <v>42</v>
      </c>
      <c r="B58" s="54"/>
      <c r="C58" s="55">
        <f>COUNTIFS(C$3:C$24,"M",D$3:D$24,"&gt;18")</f>
        <v>0</v>
      </c>
      <c r="D58" s="54"/>
      <c r="E58" s="54"/>
      <c r="F58" s="54"/>
      <c r="G58" s="55"/>
      <c r="H58" s="55"/>
      <c r="I58" s="55"/>
      <c r="J58" s="55"/>
      <c r="K58" s="56"/>
      <c r="L58" s="58"/>
      <c r="M58" s="54"/>
      <c r="N58" s="54"/>
      <c r="O58" s="54"/>
      <c r="P58" s="54"/>
      <c r="Q58" s="54">
        <f>SUM(Q52:Q56)</f>
        <v>0</v>
      </c>
      <c r="R58" s="54">
        <f t="shared" ref="R58:AA58" si="27">SUM(R52:R56)</f>
        <v>0</v>
      </c>
      <c r="S58" s="54">
        <f t="shared" si="27"/>
        <v>0</v>
      </c>
      <c r="T58" s="54">
        <f t="shared" si="27"/>
        <v>0</v>
      </c>
      <c r="U58" s="54">
        <f t="shared" si="27"/>
        <v>0</v>
      </c>
      <c r="V58" s="54">
        <f t="shared" si="27"/>
        <v>0</v>
      </c>
      <c r="W58" s="54">
        <f t="shared" si="27"/>
        <v>0</v>
      </c>
      <c r="X58" s="54">
        <f t="shared" si="27"/>
        <v>0</v>
      </c>
      <c r="Y58" s="54">
        <f t="shared" si="27"/>
        <v>0</v>
      </c>
      <c r="Z58" s="54">
        <f t="shared" si="27"/>
        <v>0</v>
      </c>
      <c r="AA58" s="54">
        <f t="shared" si="27"/>
        <v>0</v>
      </c>
    </row>
    <row r="59" spans="1:27" ht="15.75" customHeight="1" x14ac:dyDescent="0.35">
      <c r="A59" s="53" t="s">
        <v>43</v>
      </c>
      <c r="B59" s="54"/>
      <c r="C59" s="55">
        <f>COUNTIFS(C$3:C$24,"F",D$3:D$24,"&gt;18")</f>
        <v>0</v>
      </c>
      <c r="D59" s="54"/>
      <c r="E59" s="54"/>
      <c r="F59" s="54"/>
      <c r="G59" s="55"/>
      <c r="H59" s="55"/>
      <c r="I59" s="55"/>
      <c r="J59" s="55"/>
      <c r="K59" s="56"/>
      <c r="L59" s="56"/>
      <c r="M59" s="56"/>
      <c r="N59" s="56"/>
      <c r="O59" s="56"/>
      <c r="P59" s="56"/>
      <c r="Q59" s="56"/>
      <c r="R59" s="56"/>
      <c r="S59" s="56"/>
      <c r="T59" s="56"/>
      <c r="U59" s="56"/>
      <c r="V59" s="56"/>
      <c r="W59" s="56"/>
      <c r="X59" s="56"/>
      <c r="Y59" s="56"/>
      <c r="Z59" s="56"/>
      <c r="AA59" s="56"/>
    </row>
    <row r="60" spans="1:27" ht="15.75" customHeight="1" x14ac:dyDescent="0.35">
      <c r="A60" s="53"/>
      <c r="B60" s="54"/>
      <c r="C60" s="55"/>
      <c r="D60" s="54"/>
      <c r="E60" s="54"/>
      <c r="F60" s="54"/>
      <c r="G60" s="55"/>
      <c r="H60" s="55"/>
      <c r="I60" s="55"/>
      <c r="J60" s="55"/>
      <c r="K60" s="56"/>
      <c r="L60" s="56"/>
      <c r="M60" s="56"/>
      <c r="N60" s="56"/>
      <c r="O60" s="56"/>
      <c r="P60" s="56"/>
      <c r="Q60" s="56"/>
      <c r="R60" s="56"/>
      <c r="S60" s="56"/>
      <c r="T60" s="56"/>
      <c r="U60" s="56"/>
      <c r="V60" s="56"/>
      <c r="W60" s="56"/>
      <c r="X60" s="56"/>
      <c r="Y60" s="56"/>
      <c r="Z60" s="56"/>
      <c r="AA60" s="56"/>
    </row>
    <row r="61" spans="1:27" ht="15.75" customHeight="1" x14ac:dyDescent="0.35">
      <c r="A61" s="59" t="s">
        <v>28</v>
      </c>
      <c r="B61" s="57"/>
      <c r="C61" s="55">
        <f>C52+C53</f>
        <v>0</v>
      </c>
      <c r="D61" s="55"/>
      <c r="E61" s="55">
        <f>COUNTIF(E$3:E$24,"YP")</f>
        <v>0</v>
      </c>
      <c r="F61" s="55">
        <f>COUNTIFS(E$3:E$24,"YP",F$3:F$24,"Y")</f>
        <v>0</v>
      </c>
      <c r="G61" s="55"/>
      <c r="H61" s="55"/>
      <c r="I61" s="55"/>
      <c r="J61" s="55"/>
      <c r="K61" s="56"/>
      <c r="L61" s="56"/>
      <c r="M61" s="56"/>
      <c r="N61" s="56"/>
      <c r="O61" s="56"/>
      <c r="P61" s="56"/>
      <c r="Q61" s="56"/>
      <c r="R61" s="56"/>
      <c r="S61" s="56"/>
      <c r="T61" s="56"/>
      <c r="U61" s="56"/>
      <c r="V61" s="56"/>
      <c r="W61" s="56"/>
      <c r="X61" s="56"/>
      <c r="Y61" s="56"/>
      <c r="Z61" s="56"/>
      <c r="AA61" s="56"/>
    </row>
    <row r="62" spans="1:27" ht="15.75" customHeight="1" x14ac:dyDescent="0.35">
      <c r="A62" s="59" t="s">
        <v>31</v>
      </c>
      <c r="B62" s="57"/>
      <c r="C62" s="55"/>
      <c r="D62" s="55">
        <f>COUNTIF(D$3:D$24,"&gt;10")</f>
        <v>0</v>
      </c>
      <c r="E62" s="55"/>
      <c r="F62" s="55"/>
      <c r="G62" s="55"/>
      <c r="H62" s="55"/>
      <c r="I62" s="55"/>
      <c r="J62" s="55"/>
      <c r="K62" s="56"/>
      <c r="L62" s="56"/>
      <c r="M62" s="56"/>
      <c r="N62" s="56"/>
      <c r="O62" s="56"/>
      <c r="P62" s="56"/>
      <c r="Q62" s="56"/>
      <c r="R62" s="56"/>
      <c r="S62" s="56"/>
      <c r="T62" s="56"/>
      <c r="U62" s="56"/>
      <c r="V62" s="56"/>
      <c r="W62" s="56"/>
      <c r="X62" s="56"/>
      <c r="Y62" s="56"/>
      <c r="Z62" s="56"/>
      <c r="AA62" s="56"/>
    </row>
    <row r="63" spans="1:27" ht="15.75" customHeight="1" x14ac:dyDescent="0.35">
      <c r="A63" s="59" t="s">
        <v>29</v>
      </c>
      <c r="B63" s="57"/>
      <c r="C63" s="55">
        <f>C56+C57</f>
        <v>0</v>
      </c>
      <c r="D63" s="55"/>
      <c r="E63" s="55">
        <f>COUNTIF(E$3:E$24,"L")</f>
        <v>0</v>
      </c>
      <c r="F63" s="55">
        <f>COUNTIFS(E$3:E$24,"L",F$3:F$24,"Y")</f>
        <v>0</v>
      </c>
      <c r="G63" s="55"/>
      <c r="H63" s="55"/>
      <c r="I63" s="55"/>
      <c r="J63" s="55"/>
      <c r="K63" s="56"/>
      <c r="L63" s="56"/>
      <c r="M63" s="56"/>
      <c r="N63" s="56"/>
      <c r="O63" s="56"/>
      <c r="P63" s="56"/>
      <c r="Q63" s="56"/>
      <c r="R63" s="56"/>
      <c r="S63" s="56"/>
      <c r="T63" s="56"/>
      <c r="U63" s="56"/>
      <c r="V63" s="56"/>
      <c r="W63" s="56"/>
      <c r="X63" s="56"/>
      <c r="Y63" s="56"/>
      <c r="Z63" s="56"/>
      <c r="AA63" s="56"/>
    </row>
    <row r="64" spans="1:27" ht="15.75" customHeight="1" x14ac:dyDescent="0.35">
      <c r="A64" s="59" t="s">
        <v>30</v>
      </c>
      <c r="B64" s="57"/>
      <c r="C64" s="55"/>
      <c r="D64" s="55">
        <f>COUNTIF(D$3:D$24,"&gt;18")</f>
        <v>0</v>
      </c>
      <c r="E64" s="55"/>
      <c r="F64" s="55">
        <f>COUNTIFS(D$3:D$24,"&gt;18",F$3:F$24,"Y")</f>
        <v>0</v>
      </c>
      <c r="G64" s="55"/>
      <c r="H64" s="55"/>
      <c r="I64" s="55"/>
      <c r="J64" s="55"/>
      <c r="K64" s="56"/>
      <c r="L64" s="56"/>
      <c r="M64" s="56"/>
      <c r="N64" s="56"/>
      <c r="O64" s="56"/>
      <c r="P64" s="56"/>
      <c r="Q64" s="56"/>
      <c r="R64" s="56"/>
      <c r="S64" s="56"/>
      <c r="T64" s="56"/>
      <c r="U64" s="56"/>
      <c r="V64" s="56"/>
      <c r="W64" s="56"/>
      <c r="X64" s="56"/>
      <c r="Y64" s="56"/>
      <c r="Z64" s="56"/>
      <c r="AA64" s="56"/>
    </row>
    <row r="65" spans="1:27" ht="15.75" customHeight="1" x14ac:dyDescent="0.35">
      <c r="A65" s="59" t="s">
        <v>46</v>
      </c>
      <c r="B65" s="57"/>
      <c r="C65" s="55">
        <f>L25</f>
        <v>0</v>
      </c>
      <c r="D65" s="55"/>
      <c r="E65" s="55"/>
      <c r="F65" s="55"/>
      <c r="G65" s="55"/>
      <c r="H65" s="55"/>
      <c r="I65" s="55"/>
      <c r="J65" s="55"/>
      <c r="K65" s="56"/>
      <c r="L65" s="56"/>
      <c r="M65" s="56"/>
      <c r="N65" s="56"/>
      <c r="O65" s="56"/>
      <c r="P65" s="56"/>
      <c r="Q65" s="56"/>
      <c r="R65" s="56"/>
      <c r="S65" s="56"/>
      <c r="T65" s="56"/>
      <c r="U65" s="56"/>
      <c r="V65" s="56"/>
      <c r="W65" s="56"/>
      <c r="X65" s="56"/>
      <c r="Y65" s="56"/>
      <c r="Z65" s="56"/>
      <c r="AA65" s="56"/>
    </row>
    <row r="66" spans="1:27" ht="15.75" customHeight="1" x14ac:dyDescent="0.35">
      <c r="A66" s="56"/>
      <c r="B66" s="57"/>
      <c r="C66" s="55"/>
      <c r="D66" s="55"/>
      <c r="E66" s="55"/>
      <c r="F66" s="55"/>
      <c r="G66" s="55"/>
      <c r="H66" s="55"/>
      <c r="I66" s="55"/>
      <c r="J66" s="55"/>
      <c r="K66" s="56"/>
      <c r="L66" s="56"/>
      <c r="M66" s="56"/>
      <c r="N66" s="56"/>
      <c r="O66" s="56"/>
      <c r="P66" s="56"/>
      <c r="Q66" s="56"/>
      <c r="R66" s="56"/>
      <c r="S66" s="56"/>
      <c r="T66" s="56"/>
      <c r="U66" s="56"/>
      <c r="V66" s="56"/>
      <c r="W66" s="56"/>
      <c r="X66" s="56"/>
      <c r="Y66" s="56"/>
      <c r="Z66" s="56"/>
      <c r="AA66" s="56"/>
    </row>
    <row r="67" spans="1:27" ht="15.75" customHeight="1" x14ac:dyDescent="0.35">
      <c r="A67" s="56"/>
      <c r="B67" s="57"/>
      <c r="C67" s="55"/>
      <c r="D67" s="55"/>
      <c r="E67" s="55"/>
      <c r="F67" s="55"/>
      <c r="G67" s="55"/>
      <c r="H67" s="55"/>
      <c r="I67" s="55"/>
      <c r="J67" s="55"/>
      <c r="K67" s="56"/>
      <c r="L67" s="56"/>
      <c r="M67" s="56"/>
      <c r="N67" s="56"/>
      <c r="O67" s="56"/>
      <c r="P67" s="56"/>
      <c r="Q67" s="56"/>
      <c r="R67" s="56"/>
      <c r="S67" s="56"/>
      <c r="T67" s="56"/>
      <c r="U67" s="56"/>
      <c r="V67" s="56"/>
      <c r="W67" s="56"/>
      <c r="X67" s="56"/>
      <c r="Y67" s="56"/>
      <c r="Z67" s="56"/>
      <c r="AA67" s="56"/>
    </row>
    <row r="68" spans="1:27" ht="15.75" customHeight="1" x14ac:dyDescent="0.35">
      <c r="A68" s="56"/>
      <c r="B68" s="57"/>
      <c r="C68" s="55"/>
      <c r="D68" s="55"/>
      <c r="E68" s="55"/>
      <c r="F68" s="55"/>
      <c r="G68" s="55"/>
      <c r="H68" s="55"/>
      <c r="I68" s="55"/>
      <c r="J68" s="55"/>
      <c r="K68" s="56"/>
      <c r="L68" s="56"/>
      <c r="M68" s="56"/>
      <c r="N68" s="56"/>
      <c r="O68" s="56"/>
      <c r="P68" s="56"/>
      <c r="Q68" s="56"/>
      <c r="R68" s="56"/>
      <c r="S68" s="56"/>
      <c r="T68" s="56"/>
      <c r="U68" s="56"/>
      <c r="V68" s="56"/>
      <c r="W68" s="56"/>
      <c r="X68" s="56"/>
      <c r="Y68" s="56"/>
      <c r="Z68" s="56"/>
      <c r="AA68" s="56"/>
    </row>
    <row r="69" spans="1:27" ht="15.75" customHeight="1" x14ac:dyDescent="0.35">
      <c r="A69" s="56"/>
      <c r="B69" s="57"/>
      <c r="C69" s="55"/>
      <c r="D69" s="55"/>
      <c r="E69" s="55"/>
      <c r="F69" s="55"/>
      <c r="G69" s="55"/>
      <c r="H69" s="55"/>
      <c r="I69" s="55"/>
      <c r="J69" s="55"/>
      <c r="K69" s="56"/>
      <c r="L69" s="56"/>
      <c r="M69" s="56"/>
      <c r="N69" s="56"/>
      <c r="O69" s="56"/>
      <c r="P69" s="56"/>
      <c r="Q69" s="56"/>
      <c r="R69" s="56"/>
      <c r="S69" s="56"/>
      <c r="T69" s="56"/>
      <c r="U69" s="56"/>
      <c r="V69" s="56"/>
      <c r="W69" s="56"/>
      <c r="X69" s="56"/>
      <c r="Y69" s="56"/>
      <c r="Z69" s="56"/>
      <c r="AA69" s="56"/>
    </row>
    <row r="70" spans="1:27" ht="15.75" customHeight="1" x14ac:dyDescent="0.35">
      <c r="A70" s="56"/>
      <c r="B70" s="57"/>
      <c r="C70" s="60" t="s">
        <v>26</v>
      </c>
      <c r="D70" s="55">
        <v>11</v>
      </c>
      <c r="E70" s="55"/>
      <c r="F70" s="55"/>
      <c r="G70" s="55"/>
      <c r="H70" s="55"/>
      <c r="I70" s="55"/>
      <c r="J70" s="55"/>
      <c r="K70" s="56"/>
      <c r="L70" s="56"/>
      <c r="M70" s="56"/>
      <c r="N70" s="56"/>
      <c r="O70" s="56"/>
      <c r="P70" s="56"/>
      <c r="Q70" s="56"/>
      <c r="R70" s="56"/>
      <c r="S70" s="56"/>
      <c r="T70" s="56"/>
      <c r="U70" s="56"/>
      <c r="V70" s="56"/>
      <c r="W70" s="56"/>
      <c r="X70" s="56"/>
      <c r="Y70" s="56"/>
      <c r="Z70" s="56"/>
      <c r="AA70" s="56"/>
    </row>
    <row r="71" spans="1:27" ht="15.75" customHeight="1" x14ac:dyDescent="0.35">
      <c r="A71" s="56"/>
      <c r="B71" s="57"/>
      <c r="C71" s="60" t="s">
        <v>27</v>
      </c>
      <c r="D71" s="55">
        <v>12</v>
      </c>
      <c r="E71" s="55"/>
      <c r="F71" s="55"/>
      <c r="G71" s="55"/>
      <c r="H71" s="55"/>
      <c r="I71" s="55"/>
      <c r="J71" s="55"/>
      <c r="K71" s="56"/>
      <c r="L71" s="56"/>
      <c r="M71" s="56"/>
      <c r="N71" s="56"/>
      <c r="O71" s="56"/>
      <c r="P71" s="56"/>
      <c r="Q71" s="56"/>
      <c r="R71" s="56"/>
      <c r="S71" s="56"/>
      <c r="T71" s="56"/>
      <c r="U71" s="56"/>
      <c r="V71" s="56"/>
      <c r="W71" s="56"/>
      <c r="X71" s="56"/>
      <c r="Y71" s="56"/>
      <c r="Z71" s="56"/>
      <c r="AA71" s="56"/>
    </row>
    <row r="72" spans="1:27" ht="15.75" customHeight="1" x14ac:dyDescent="0.35">
      <c r="A72" s="56"/>
      <c r="B72" s="57"/>
      <c r="C72" s="55"/>
      <c r="D72" s="55">
        <v>13</v>
      </c>
      <c r="E72" s="55"/>
      <c r="F72" s="55"/>
      <c r="G72" s="55"/>
      <c r="H72" s="55"/>
      <c r="I72" s="55"/>
      <c r="J72" s="55"/>
      <c r="K72" s="56"/>
      <c r="L72" s="56"/>
      <c r="M72" s="56"/>
      <c r="N72" s="56"/>
      <c r="O72" s="56"/>
      <c r="P72" s="56"/>
      <c r="Q72" s="56"/>
      <c r="R72" s="56"/>
      <c r="S72" s="56"/>
      <c r="T72" s="56"/>
      <c r="U72" s="56"/>
      <c r="V72" s="56"/>
      <c r="W72" s="56"/>
      <c r="X72" s="56"/>
      <c r="Y72" s="56"/>
      <c r="Z72" s="56"/>
      <c r="AA72" s="56"/>
    </row>
    <row r="73" spans="1:27" ht="15.75" customHeight="1" x14ac:dyDescent="0.35">
      <c r="A73" s="56"/>
      <c r="B73" s="57"/>
      <c r="C73" s="55"/>
      <c r="D73" s="55">
        <v>14</v>
      </c>
      <c r="E73" s="55"/>
      <c r="F73" s="55"/>
      <c r="G73" s="55"/>
      <c r="H73" s="55"/>
      <c r="I73" s="55"/>
      <c r="J73" s="55"/>
      <c r="K73" s="56"/>
      <c r="L73" s="56"/>
      <c r="M73" s="56"/>
      <c r="N73" s="56"/>
      <c r="O73" s="56"/>
      <c r="P73" s="56"/>
      <c r="Q73" s="56"/>
      <c r="R73" s="56"/>
      <c r="S73" s="56"/>
      <c r="T73" s="56"/>
      <c r="U73" s="56"/>
      <c r="V73" s="56"/>
      <c r="W73" s="56"/>
      <c r="X73" s="56"/>
      <c r="Y73" s="56"/>
      <c r="Z73" s="56"/>
      <c r="AA73" s="56"/>
    </row>
    <row r="74" spans="1:27" ht="15.75" customHeight="1" x14ac:dyDescent="0.35">
      <c r="A74" s="56"/>
      <c r="B74" s="57"/>
      <c r="C74" s="55"/>
      <c r="D74" s="55">
        <v>15</v>
      </c>
      <c r="E74" s="55"/>
      <c r="F74" s="55"/>
      <c r="G74" s="55"/>
      <c r="H74" s="55"/>
      <c r="I74" s="55"/>
      <c r="J74" s="55"/>
      <c r="K74" s="56"/>
      <c r="L74" s="56"/>
      <c r="M74" s="56"/>
      <c r="N74" s="56"/>
      <c r="O74" s="56"/>
      <c r="P74" s="56"/>
      <c r="Q74" s="56"/>
      <c r="R74" s="56"/>
      <c r="S74" s="56"/>
      <c r="T74" s="56"/>
      <c r="U74" s="56"/>
      <c r="V74" s="56"/>
      <c r="W74" s="56"/>
      <c r="X74" s="56"/>
      <c r="Y74" s="56"/>
      <c r="Z74" s="56"/>
      <c r="AA74" s="56"/>
    </row>
    <row r="75" spans="1:27" ht="15.75" customHeight="1" x14ac:dyDescent="0.35">
      <c r="A75" s="56"/>
      <c r="B75" s="57"/>
      <c r="C75" s="55"/>
      <c r="D75" s="55">
        <v>16</v>
      </c>
      <c r="E75" s="55"/>
      <c r="F75" s="55"/>
      <c r="G75" s="55"/>
      <c r="H75" s="55"/>
      <c r="I75" s="55"/>
      <c r="J75" s="55"/>
      <c r="K75" s="56"/>
      <c r="L75" s="56"/>
      <c r="M75" s="56"/>
      <c r="N75" s="56"/>
      <c r="O75" s="56"/>
      <c r="P75" s="56"/>
      <c r="Q75" s="56"/>
      <c r="R75" s="56"/>
      <c r="S75" s="56"/>
      <c r="T75" s="56"/>
      <c r="U75" s="56"/>
      <c r="V75" s="56"/>
      <c r="W75" s="56"/>
      <c r="X75" s="56"/>
      <c r="Y75" s="56"/>
      <c r="Z75" s="56"/>
      <c r="AA75" s="56"/>
    </row>
    <row r="76" spans="1:27" ht="15.75" customHeight="1" x14ac:dyDescent="0.35">
      <c r="A76" s="56"/>
      <c r="B76" s="57"/>
      <c r="C76" s="55"/>
      <c r="D76" s="55">
        <v>17</v>
      </c>
      <c r="E76" s="55"/>
      <c r="F76" s="55"/>
      <c r="G76" s="55"/>
      <c r="H76" s="55"/>
      <c r="I76" s="55"/>
      <c r="J76" s="55"/>
      <c r="K76" s="56"/>
      <c r="L76" s="56"/>
      <c r="M76" s="56"/>
      <c r="N76" s="56"/>
      <c r="O76" s="56"/>
      <c r="P76" s="56"/>
      <c r="Q76" s="56"/>
      <c r="R76" s="56"/>
      <c r="S76" s="56"/>
      <c r="T76" s="56"/>
      <c r="U76" s="56"/>
      <c r="V76" s="56"/>
      <c r="W76" s="56"/>
      <c r="X76" s="56"/>
      <c r="Y76" s="56"/>
      <c r="Z76" s="56"/>
      <c r="AA76" s="56"/>
    </row>
    <row r="77" spans="1:27" ht="15.75" customHeight="1" x14ac:dyDescent="0.35">
      <c r="A77" s="56"/>
      <c r="B77" s="57"/>
      <c r="C77" s="55"/>
      <c r="D77" s="55">
        <v>18</v>
      </c>
      <c r="E77" s="55"/>
      <c r="F77" s="55"/>
      <c r="G77" s="55"/>
      <c r="H77" s="55"/>
      <c r="I77" s="55"/>
      <c r="J77" s="55"/>
      <c r="K77" s="56"/>
      <c r="L77" s="56"/>
      <c r="M77" s="56"/>
      <c r="N77" s="56"/>
      <c r="O77" s="56"/>
      <c r="P77" s="56"/>
      <c r="Q77" s="56"/>
      <c r="R77" s="56"/>
      <c r="S77" s="56"/>
      <c r="T77" s="56"/>
      <c r="U77" s="56"/>
      <c r="V77" s="56"/>
      <c r="W77" s="56"/>
      <c r="X77" s="56"/>
      <c r="Y77" s="56"/>
      <c r="Z77" s="56"/>
      <c r="AA77" s="56"/>
    </row>
    <row r="78" spans="1:27" ht="15.75" customHeight="1" x14ac:dyDescent="0.35">
      <c r="A78" s="56"/>
      <c r="B78" s="57"/>
      <c r="C78" s="55"/>
      <c r="D78" s="55">
        <v>19</v>
      </c>
      <c r="E78" s="55"/>
      <c r="F78" s="55"/>
      <c r="G78" s="55"/>
      <c r="H78" s="55"/>
      <c r="I78" s="55"/>
      <c r="J78" s="55"/>
      <c r="K78" s="56"/>
      <c r="L78" s="56"/>
      <c r="M78" s="56"/>
      <c r="N78" s="56"/>
      <c r="O78" s="56"/>
      <c r="P78" s="56"/>
      <c r="Q78" s="56"/>
      <c r="R78" s="56"/>
      <c r="S78" s="56"/>
      <c r="T78" s="56"/>
      <c r="U78" s="56"/>
      <c r="V78" s="56"/>
      <c r="W78" s="56"/>
      <c r="X78" s="56"/>
      <c r="Y78" s="56"/>
      <c r="Z78" s="56"/>
      <c r="AA78" s="56"/>
    </row>
    <row r="79" spans="1:27" ht="15.75" customHeight="1" x14ac:dyDescent="0.35">
      <c r="A79" s="56"/>
      <c r="B79" s="57"/>
      <c r="C79" s="55"/>
      <c r="D79" s="55">
        <v>20</v>
      </c>
      <c r="E79" s="55"/>
      <c r="F79" s="55"/>
      <c r="G79" s="55"/>
      <c r="H79" s="55"/>
      <c r="I79" s="55"/>
      <c r="J79" s="55"/>
      <c r="K79" s="56"/>
      <c r="L79" s="56"/>
      <c r="M79" s="56"/>
      <c r="N79" s="56"/>
      <c r="O79" s="56"/>
      <c r="P79" s="56"/>
      <c r="Q79" s="56"/>
      <c r="R79" s="56"/>
      <c r="S79" s="56"/>
      <c r="T79" s="56"/>
      <c r="U79" s="56"/>
      <c r="V79" s="56"/>
      <c r="W79" s="56"/>
      <c r="X79" s="56"/>
      <c r="Y79" s="56"/>
      <c r="Z79" s="56"/>
      <c r="AA79" s="56"/>
    </row>
    <row r="80" spans="1:27" ht="15.75" customHeight="1" x14ac:dyDescent="0.35">
      <c r="A80" s="56"/>
      <c r="B80" s="57"/>
      <c r="C80" s="55"/>
      <c r="D80" s="55">
        <v>21</v>
      </c>
      <c r="E80" s="55"/>
      <c r="F80" s="55"/>
      <c r="G80" s="55"/>
      <c r="H80" s="55"/>
      <c r="I80" s="55"/>
      <c r="J80" s="55"/>
      <c r="K80" s="56"/>
      <c r="L80" s="56"/>
      <c r="M80" s="56"/>
      <c r="N80" s="56"/>
      <c r="O80" s="56"/>
      <c r="P80" s="56"/>
      <c r="Q80" s="56"/>
      <c r="R80" s="56"/>
      <c r="S80" s="56"/>
      <c r="T80" s="56"/>
      <c r="U80" s="56"/>
      <c r="V80" s="56"/>
      <c r="W80" s="56"/>
      <c r="X80" s="56"/>
      <c r="Y80" s="56"/>
      <c r="Z80" s="56"/>
      <c r="AA80" s="56"/>
    </row>
    <row r="81" spans="1:27" ht="15.75" customHeight="1" x14ac:dyDescent="0.35">
      <c r="A81" s="56"/>
      <c r="B81" s="57"/>
      <c r="C81" s="55"/>
      <c r="D81" s="55">
        <v>22</v>
      </c>
      <c r="E81" s="55"/>
      <c r="F81" s="55"/>
      <c r="G81" s="55"/>
      <c r="H81" s="55"/>
      <c r="I81" s="55"/>
      <c r="J81" s="55"/>
      <c r="K81" s="56"/>
      <c r="L81" s="56"/>
      <c r="M81" s="56"/>
      <c r="N81" s="56"/>
      <c r="O81" s="56"/>
      <c r="P81" s="56"/>
      <c r="Q81" s="56"/>
      <c r="R81" s="56"/>
      <c r="S81" s="56"/>
      <c r="T81" s="56"/>
      <c r="U81" s="56"/>
      <c r="V81" s="56"/>
      <c r="W81" s="56"/>
      <c r="X81" s="56"/>
      <c r="Y81" s="56"/>
      <c r="Z81" s="56"/>
      <c r="AA81" s="56"/>
    </row>
    <row r="82" spans="1:27" ht="15.75" customHeight="1" x14ac:dyDescent="0.35">
      <c r="A82" s="56"/>
      <c r="B82" s="57"/>
      <c r="C82" s="55"/>
      <c r="D82" s="55">
        <v>23</v>
      </c>
      <c r="E82" s="55"/>
      <c r="F82" s="55"/>
      <c r="G82" s="55"/>
      <c r="H82" s="55"/>
      <c r="I82" s="55"/>
      <c r="J82" s="55"/>
      <c r="K82" s="56"/>
      <c r="L82" s="56"/>
      <c r="M82" s="56"/>
      <c r="N82" s="56"/>
      <c r="O82" s="56"/>
      <c r="P82" s="56"/>
      <c r="Q82" s="56"/>
      <c r="R82" s="56"/>
      <c r="S82" s="56"/>
      <c r="T82" s="56"/>
      <c r="U82" s="56"/>
      <c r="V82" s="56"/>
      <c r="W82" s="56"/>
      <c r="X82" s="56"/>
      <c r="Y82" s="56"/>
      <c r="Z82" s="56"/>
      <c r="AA82" s="56"/>
    </row>
    <row r="83" spans="1:27" ht="15.75" customHeight="1" x14ac:dyDescent="0.35">
      <c r="A83" s="56"/>
      <c r="B83" s="57"/>
      <c r="C83" s="55"/>
      <c r="D83" s="55">
        <v>24</v>
      </c>
      <c r="E83" s="55"/>
      <c r="F83" s="55"/>
      <c r="G83" s="55"/>
      <c r="H83" s="55"/>
      <c r="I83" s="55"/>
      <c r="J83" s="55"/>
      <c r="K83" s="56"/>
      <c r="L83" s="56"/>
      <c r="M83" s="56"/>
      <c r="N83" s="56"/>
      <c r="O83" s="56"/>
      <c r="P83" s="56"/>
      <c r="Q83" s="56"/>
      <c r="R83" s="56"/>
      <c r="S83" s="56"/>
      <c r="T83" s="56"/>
      <c r="U83" s="56"/>
      <c r="V83" s="56"/>
      <c r="W83" s="56"/>
      <c r="X83" s="56"/>
      <c r="Y83" s="56"/>
      <c r="Z83" s="56"/>
      <c r="AA83" s="56"/>
    </row>
    <row r="84" spans="1:27" ht="15.75" customHeight="1" x14ac:dyDescent="0.35">
      <c r="A84" s="56"/>
      <c r="B84" s="57"/>
      <c r="C84" s="55"/>
      <c r="D84" s="55">
        <v>25</v>
      </c>
      <c r="E84" s="55"/>
      <c r="F84" s="55"/>
      <c r="G84" s="55"/>
      <c r="H84" s="55"/>
      <c r="I84" s="55"/>
      <c r="J84" s="55"/>
      <c r="K84" s="56"/>
      <c r="L84" s="56"/>
      <c r="M84" s="56"/>
      <c r="N84" s="56"/>
      <c r="O84" s="56"/>
      <c r="P84" s="56"/>
      <c r="Q84" s="56"/>
      <c r="R84" s="56"/>
      <c r="S84" s="56"/>
      <c r="T84" s="56"/>
      <c r="U84" s="56"/>
      <c r="V84" s="56"/>
      <c r="W84" s="56"/>
      <c r="X84" s="56"/>
      <c r="Y84" s="56"/>
      <c r="Z84" s="56"/>
      <c r="AA84" s="56"/>
    </row>
    <row r="85" spans="1:27" ht="15.75" customHeight="1" x14ac:dyDescent="0.35">
      <c r="A85" s="56"/>
      <c r="B85" s="57"/>
      <c r="C85" s="55"/>
      <c r="D85" s="55">
        <v>26</v>
      </c>
      <c r="E85" s="55"/>
      <c r="F85" s="55"/>
      <c r="G85" s="55"/>
      <c r="H85" s="55"/>
      <c r="I85" s="55"/>
      <c r="J85" s="55"/>
      <c r="K85" s="56"/>
      <c r="L85" s="56"/>
      <c r="M85" s="56"/>
      <c r="N85" s="56"/>
      <c r="O85" s="56"/>
      <c r="P85" s="56"/>
      <c r="Q85" s="56"/>
      <c r="R85" s="56"/>
      <c r="S85" s="56"/>
      <c r="T85" s="56"/>
      <c r="U85" s="56"/>
      <c r="V85" s="56"/>
      <c r="W85" s="56"/>
      <c r="X85" s="56"/>
      <c r="Y85" s="56"/>
      <c r="Z85" s="56"/>
      <c r="AA85" s="56"/>
    </row>
  </sheetData>
  <sheetProtection algorithmName="SHA-512" hashValue="vkM8wIvK6frDyyonv4GDYLKHPPUC3JJzpEumcmIqSzKa4Dmzu3DH6BOyE9uPTsYV02Kis2VJMY0fVpaTDlB8yg==" saltValue="x3CEnn0pHYwu37oKgNN/Yw==" spinCount="100000" sheet="1" objects="1" scenarios="1"/>
  <mergeCells count="15">
    <mergeCell ref="A28:F28"/>
    <mergeCell ref="M1:P1"/>
    <mergeCell ref="Q1:AA1"/>
    <mergeCell ref="L1:L2"/>
    <mergeCell ref="K1:K2"/>
    <mergeCell ref="D1:D2"/>
    <mergeCell ref="J1:J2"/>
    <mergeCell ref="F1:F2"/>
    <mergeCell ref="A1:A2"/>
    <mergeCell ref="B1:B2"/>
    <mergeCell ref="G1:G2"/>
    <mergeCell ref="I1:I2"/>
    <mergeCell ref="H1:H2"/>
    <mergeCell ref="E1:E2"/>
    <mergeCell ref="C1:C2"/>
  </mergeCells>
  <dataValidations count="3">
    <dataValidation type="list" allowBlank="1" showInputMessage="1" showErrorMessage="1" sqref="D29:E42 E25:E27 D52:E60 D3:D27" xr:uid="{767C50DF-BD08-4FA5-91A0-47EE11702940}">
      <formula1>$D$70:$D$85</formula1>
    </dataValidation>
    <dataValidation type="list" allowBlank="1" showInputMessage="1" showErrorMessage="1" sqref="F52:F60 F29:F42 F25:F27" xr:uid="{19F971D6-8757-4037-8FCF-3B893E9573AB}">
      <formula1>$F$70:$F$71</formula1>
    </dataValidation>
    <dataValidation type="list" allowBlank="1" showInputMessage="1" showErrorMessage="1" sqref="C3:C25" xr:uid="{E816C2DC-9195-467E-853F-BACC156CBDE7}">
      <formula1>$C$70:$C$71</formula1>
    </dataValidation>
  </dataValidations>
  <pageMargins left="0.70866141732283472" right="0.70866141732283472" top="1.1811023622047245" bottom="0.74803149606299213" header="0.31496062992125984" footer="0.31496062992125984"/>
  <pageSetup paperSize="9" scale="55" orientation="landscape" horizontalDpi="4294967293" verticalDpi="0" r:id="rId1"/>
  <headerFooter>
    <oddHeader>&amp;C&amp;16BBMC Adventure Camp at Dyffryn Ardudwy - 26-31 August 2023
Individuals Registration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Company</vt:lpstr>
      <vt:lpstr>Individuals</vt:lpstr>
      <vt:lpstr>Company!Print_Area</vt:lpstr>
      <vt:lpstr>Individuals!Print_Area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Tarr</dc:creator>
  <cp:lastModifiedBy>Phil Tarr</cp:lastModifiedBy>
  <cp:lastPrinted>2023-02-03T18:37:38Z</cp:lastPrinted>
  <dcterms:created xsi:type="dcterms:W3CDTF">2023-02-02T17:52:21Z</dcterms:created>
  <dcterms:modified xsi:type="dcterms:W3CDTF">2023-05-31T09:28:25Z</dcterms:modified>
</cp:coreProperties>
</file>